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96" windowWidth="28692" windowHeight="12672"/>
  </bookViews>
  <sheets>
    <sheet name="Stock Arriving June 2024" sheetId="1" r:id="rId1"/>
  </sheets>
  <calcPr calcId="124519"/>
</workbook>
</file>

<file path=xl/calcChain.xml><?xml version="1.0" encoding="utf-8"?>
<calcChain xmlns="http://schemas.openxmlformats.org/spreadsheetml/2006/main">
  <c r="M307" i="1"/>
  <c r="A74"/>
  <c r="G271"/>
  <c r="H271" s="1"/>
  <c r="I271" s="1"/>
  <c r="O271"/>
  <c r="G203"/>
  <c r="H203" s="1"/>
  <c r="I203" s="1"/>
  <c r="O203"/>
  <c r="O301"/>
  <c r="G301"/>
  <c r="H301" s="1"/>
  <c r="I301" s="1"/>
  <c r="O300"/>
  <c r="G300"/>
  <c r="O299"/>
  <c r="G299"/>
  <c r="O298"/>
  <c r="G298"/>
  <c r="H298" s="1"/>
  <c r="O297"/>
  <c r="G297"/>
  <c r="H297" s="1"/>
  <c r="I297" s="1"/>
  <c r="O296"/>
  <c r="G296"/>
  <c r="O295"/>
  <c r="G295"/>
  <c r="O294"/>
  <c r="G294"/>
  <c r="H294" s="1"/>
  <c r="O293"/>
  <c r="G293"/>
  <c r="H293" s="1"/>
  <c r="I293" s="1"/>
  <c r="O292"/>
  <c r="G292"/>
  <c r="O291"/>
  <c r="G291"/>
  <c r="O290"/>
  <c r="G290"/>
  <c r="H290" s="1"/>
  <c r="O289"/>
  <c r="G289"/>
  <c r="H289" s="1"/>
  <c r="I289" s="1"/>
  <c r="O288"/>
  <c r="G288"/>
  <c r="O287"/>
  <c r="G287"/>
  <c r="O286"/>
  <c r="G286"/>
  <c r="H286" s="1"/>
  <c r="O282"/>
  <c r="G282"/>
  <c r="H282" s="1"/>
  <c r="O281"/>
  <c r="G281"/>
  <c r="H281" s="1"/>
  <c r="O277"/>
  <c r="G277"/>
  <c r="H277" s="1"/>
  <c r="O276"/>
  <c r="G276"/>
  <c r="H276" s="1"/>
  <c r="I276" s="1"/>
  <c r="O275"/>
  <c r="G275"/>
  <c r="O267"/>
  <c r="G267"/>
  <c r="H267" s="1"/>
  <c r="I267" s="1"/>
  <c r="O263"/>
  <c r="G263"/>
  <c r="H263" s="1"/>
  <c r="I263" s="1"/>
  <c r="O262"/>
  <c r="G262"/>
  <c r="H262" s="1"/>
  <c r="O261"/>
  <c r="G261"/>
  <c r="H261" s="1"/>
  <c r="I261" s="1"/>
  <c r="O257"/>
  <c r="G257"/>
  <c r="O253"/>
  <c r="G253"/>
  <c r="H253" s="1"/>
  <c r="O252"/>
  <c r="G252"/>
  <c r="H252" s="1"/>
  <c r="I252" s="1"/>
  <c r="O251"/>
  <c r="G251"/>
  <c r="H251" s="1"/>
  <c r="O250"/>
  <c r="G250"/>
  <c r="H250" s="1"/>
  <c r="O249"/>
  <c r="G249"/>
  <c r="H249" s="1"/>
  <c r="O245"/>
  <c r="G245"/>
  <c r="H245" s="1"/>
  <c r="I245" s="1"/>
  <c r="O244"/>
  <c r="G244"/>
  <c r="O243"/>
  <c r="G243"/>
  <c r="O242"/>
  <c r="G242"/>
  <c r="H242" s="1"/>
  <c r="O238"/>
  <c r="G238"/>
  <c r="H238" s="1"/>
  <c r="O237"/>
  <c r="G237"/>
  <c r="H237" s="1"/>
  <c r="I237" s="1"/>
  <c r="O236"/>
  <c r="G236"/>
  <c r="H236" s="1"/>
  <c r="O235"/>
  <c r="G235"/>
  <c r="H235" s="1"/>
  <c r="I235" s="1"/>
  <c r="O231"/>
  <c r="G231"/>
  <c r="H231" s="1"/>
  <c r="O230"/>
  <c r="G230"/>
  <c r="H230" s="1"/>
  <c r="I230" s="1"/>
  <c r="O226"/>
  <c r="G226"/>
  <c r="O225"/>
  <c r="G225"/>
  <c r="O224"/>
  <c r="G224"/>
  <c r="H224" s="1"/>
  <c r="O223"/>
  <c r="G223"/>
  <c r="H223" s="1"/>
  <c r="I223" s="1"/>
  <c r="O222"/>
  <c r="G222"/>
  <c r="O221"/>
  <c r="G221"/>
  <c r="O220"/>
  <c r="G220"/>
  <c r="H220" s="1"/>
  <c r="O219"/>
  <c r="G219"/>
  <c r="H219" s="1"/>
  <c r="I219" s="1"/>
  <c r="O218"/>
  <c r="G218"/>
  <c r="O217"/>
  <c r="G217"/>
  <c r="O216"/>
  <c r="G216"/>
  <c r="H216" s="1"/>
  <c r="O212"/>
  <c r="G212"/>
  <c r="O211"/>
  <c r="G211"/>
  <c r="H211" s="1"/>
  <c r="O210"/>
  <c r="G210"/>
  <c r="H210" s="1"/>
  <c r="O209"/>
  <c r="G209"/>
  <c r="H209" s="1"/>
  <c r="I209" s="1"/>
  <c r="O208"/>
  <c r="G208"/>
  <c r="H208" s="1"/>
  <c r="O207"/>
  <c r="G207"/>
  <c r="H207" s="1"/>
  <c r="O206"/>
  <c r="G206"/>
  <c r="H206" s="1"/>
  <c r="O205"/>
  <c r="G205"/>
  <c r="H205" s="1"/>
  <c r="I205" s="1"/>
  <c r="O204"/>
  <c r="G204"/>
  <c r="O199"/>
  <c r="G199"/>
  <c r="H199" s="1"/>
  <c r="O198"/>
  <c r="G198"/>
  <c r="H198" s="1"/>
  <c r="I198" s="1"/>
  <c r="O197"/>
  <c r="G197"/>
  <c r="O196"/>
  <c r="G196"/>
  <c r="O195"/>
  <c r="G195"/>
  <c r="H195" s="1"/>
  <c r="O191"/>
  <c r="G191"/>
  <c r="O190"/>
  <c r="G190"/>
  <c r="H190" s="1"/>
  <c r="O189"/>
  <c r="G189"/>
  <c r="H189" s="1"/>
  <c r="O184"/>
  <c r="G184"/>
  <c r="H184" s="1"/>
  <c r="O183"/>
  <c r="G183"/>
  <c r="H183" s="1"/>
  <c r="O182"/>
  <c r="G182"/>
  <c r="H182" s="1"/>
  <c r="I182" s="1"/>
  <c r="O181"/>
  <c r="G181"/>
  <c r="H181" s="1"/>
  <c r="O180"/>
  <c r="G180"/>
  <c r="H180" s="1"/>
  <c r="I180" s="1"/>
  <c r="O176"/>
  <c r="G176"/>
  <c r="H176" s="1"/>
  <c r="O175"/>
  <c r="G175"/>
  <c r="H175" s="1"/>
  <c r="I175" s="1"/>
  <c r="O174"/>
  <c r="G174"/>
  <c r="O173"/>
  <c r="G173"/>
  <c r="O172"/>
  <c r="G172"/>
  <c r="H172" s="1"/>
  <c r="O171"/>
  <c r="G171"/>
  <c r="H171" s="1"/>
  <c r="O170"/>
  <c r="G170"/>
  <c r="O169"/>
  <c r="G169"/>
  <c r="O168"/>
  <c r="G168"/>
  <c r="H168" s="1"/>
  <c r="O167"/>
  <c r="G167"/>
  <c r="H167" s="1"/>
  <c r="O166"/>
  <c r="G166"/>
  <c r="O165"/>
  <c r="G165"/>
  <c r="O164"/>
  <c r="G164"/>
  <c r="H164" s="1"/>
  <c r="O163"/>
  <c r="G163"/>
  <c r="H163" s="1"/>
  <c r="O162"/>
  <c r="G162"/>
  <c r="H162" s="1"/>
  <c r="I162" s="1"/>
  <c r="O161"/>
  <c r="G161"/>
  <c r="O157"/>
  <c r="G157"/>
  <c r="H157" s="1"/>
  <c r="I157" s="1"/>
  <c r="O156"/>
  <c r="G156"/>
  <c r="H156" s="1"/>
  <c r="O155"/>
  <c r="G155"/>
  <c r="H155" s="1"/>
  <c r="O154"/>
  <c r="G154"/>
  <c r="H154" s="1"/>
  <c r="O153"/>
  <c r="G153"/>
  <c r="H153" s="1"/>
  <c r="I153" s="1"/>
  <c r="O152"/>
  <c r="G152"/>
  <c r="H152" s="1"/>
  <c r="O151"/>
  <c r="G151"/>
  <c r="H151" s="1"/>
  <c r="O150"/>
  <c r="G150"/>
  <c r="H150" s="1"/>
  <c r="O146"/>
  <c r="G146"/>
  <c r="H146" s="1"/>
  <c r="O145"/>
  <c r="G145"/>
  <c r="H145" s="1"/>
  <c r="O144"/>
  <c r="G144"/>
  <c r="O143"/>
  <c r="G143"/>
  <c r="H143" s="1"/>
  <c r="O142"/>
  <c r="G142"/>
  <c r="H142" s="1"/>
  <c r="O141"/>
  <c r="G141"/>
  <c r="H141" s="1"/>
  <c r="I141" s="1"/>
  <c r="O140"/>
  <c r="G140"/>
  <c r="O139"/>
  <c r="G139"/>
  <c r="H139" s="1"/>
  <c r="O138"/>
  <c r="G138"/>
  <c r="H138" s="1"/>
  <c r="O134"/>
  <c r="G134"/>
  <c r="H134" s="1"/>
  <c r="O133"/>
  <c r="G133"/>
  <c r="H133" s="1"/>
  <c r="O132"/>
  <c r="G132"/>
  <c r="H132" s="1"/>
  <c r="I132" s="1"/>
  <c r="O128"/>
  <c r="G128"/>
  <c r="H128" s="1"/>
  <c r="O127"/>
  <c r="G127"/>
  <c r="O126"/>
  <c r="G126"/>
  <c r="H126" s="1"/>
  <c r="O125"/>
  <c r="G125"/>
  <c r="H125" s="1"/>
  <c r="O124"/>
  <c r="G124"/>
  <c r="O123"/>
  <c r="G123"/>
  <c r="O122"/>
  <c r="G122"/>
  <c r="H122" s="1"/>
  <c r="O121"/>
  <c r="G121"/>
  <c r="H121" s="1"/>
  <c r="O117"/>
  <c r="G117"/>
  <c r="H117" s="1"/>
  <c r="O113"/>
  <c r="G113"/>
  <c r="H113" s="1"/>
  <c r="O112"/>
  <c r="G112"/>
  <c r="H112" s="1"/>
  <c r="O111"/>
  <c r="G111"/>
  <c r="H111" s="1"/>
  <c r="I111" s="1"/>
  <c r="O110"/>
  <c r="G110"/>
  <c r="O106"/>
  <c r="G106"/>
  <c r="H106" s="1"/>
  <c r="O105"/>
  <c r="G105"/>
  <c r="H105" s="1"/>
  <c r="O104"/>
  <c r="G104"/>
  <c r="H104" s="1"/>
  <c r="O103"/>
  <c r="G103"/>
  <c r="O102"/>
  <c r="G102"/>
  <c r="O101"/>
  <c r="G101"/>
  <c r="O100"/>
  <c r="G100"/>
  <c r="H100" s="1"/>
  <c r="O96"/>
  <c r="G96"/>
  <c r="H96" s="1"/>
  <c r="O95"/>
  <c r="G95"/>
  <c r="H95" s="1"/>
  <c r="I95" s="1"/>
  <c r="O94"/>
  <c r="G94"/>
  <c r="H94" s="1"/>
  <c r="O93"/>
  <c r="G93"/>
  <c r="H93" s="1"/>
  <c r="I93" s="1"/>
  <c r="O92"/>
  <c r="G92"/>
  <c r="H92" s="1"/>
  <c r="O91"/>
  <c r="G91"/>
  <c r="H91" s="1"/>
  <c r="I91" s="1"/>
  <c r="O90"/>
  <c r="G90"/>
  <c r="H90" s="1"/>
  <c r="O89"/>
  <c r="G89"/>
  <c r="H89" s="1"/>
  <c r="I89" s="1"/>
  <c r="O88"/>
  <c r="G88"/>
  <c r="O87"/>
  <c r="G87"/>
  <c r="H87" s="1"/>
  <c r="O86"/>
  <c r="G86"/>
  <c r="H86" s="1"/>
  <c r="O85"/>
  <c r="G85"/>
  <c r="H85" s="1"/>
  <c r="I85" s="1"/>
  <c r="O84"/>
  <c r="G84"/>
  <c r="H84" s="1"/>
  <c r="I84" s="1"/>
  <c r="O80"/>
  <c r="G80"/>
  <c r="O79"/>
  <c r="G79"/>
  <c r="H79" s="1"/>
  <c r="O75"/>
  <c r="G75"/>
  <c r="H75" s="1"/>
  <c r="O74"/>
  <c r="G74"/>
  <c r="H74" s="1"/>
  <c r="O73"/>
  <c r="G73"/>
  <c r="H73" s="1"/>
  <c r="O72"/>
  <c r="G72"/>
  <c r="H72" s="1"/>
  <c r="O71"/>
  <c r="G71"/>
  <c r="H71" s="1"/>
  <c r="O70"/>
  <c r="G70"/>
  <c r="H70" s="1"/>
  <c r="O69"/>
  <c r="G69"/>
  <c r="H69" s="1"/>
  <c r="O68"/>
  <c r="G68"/>
  <c r="H68" s="1"/>
  <c r="O64"/>
  <c r="G64"/>
  <c r="H64" s="1"/>
  <c r="C64"/>
  <c r="O63"/>
  <c r="G63"/>
  <c r="H63" s="1"/>
  <c r="I63" s="1"/>
  <c r="C63"/>
  <c r="O62"/>
  <c r="G62"/>
  <c r="H62" s="1"/>
  <c r="O61"/>
  <c r="G61"/>
  <c r="H61" s="1"/>
  <c r="I61" s="1"/>
  <c r="C61"/>
  <c r="O60"/>
  <c r="G60"/>
  <c r="H60" s="1"/>
  <c r="I60" s="1"/>
  <c r="O56"/>
  <c r="G56"/>
  <c r="H56" s="1"/>
  <c r="O55"/>
  <c r="G55"/>
  <c r="H55" s="1"/>
  <c r="I55" s="1"/>
  <c r="O54"/>
  <c r="G54"/>
  <c r="H54" s="1"/>
  <c r="O53"/>
  <c r="G53"/>
  <c r="H53" s="1"/>
  <c r="I53" s="1"/>
  <c r="O49"/>
  <c r="G49"/>
  <c r="H49" s="1"/>
  <c r="O48"/>
  <c r="G48"/>
  <c r="H48" s="1"/>
  <c r="I48" s="1"/>
  <c r="O47"/>
  <c r="G47"/>
  <c r="H47" s="1"/>
  <c r="O46"/>
  <c r="G46"/>
  <c r="H46" s="1"/>
  <c r="O45"/>
  <c r="G45"/>
  <c r="H45" s="1"/>
  <c r="O44"/>
  <c r="G44"/>
  <c r="H44" s="1"/>
  <c r="I44" s="1"/>
  <c r="O43"/>
  <c r="G43"/>
  <c r="O39"/>
  <c r="G39"/>
  <c r="H39" s="1"/>
  <c r="O35"/>
  <c r="G35"/>
  <c r="H35" s="1"/>
  <c r="O34"/>
  <c r="G34"/>
  <c r="H34" s="1"/>
  <c r="O33"/>
  <c r="G33"/>
  <c r="O29"/>
  <c r="G29"/>
  <c r="H29" s="1"/>
  <c r="I29" s="1"/>
  <c r="O28"/>
  <c r="G28"/>
  <c r="H28" s="1"/>
  <c r="I28" s="1"/>
  <c r="O27"/>
  <c r="G27"/>
  <c r="H27" s="1"/>
  <c r="O23"/>
  <c r="G23"/>
  <c r="O22"/>
  <c r="G22"/>
  <c r="H22" s="1"/>
  <c r="I22" s="1"/>
  <c r="O18"/>
  <c r="G18"/>
  <c r="H18" s="1"/>
  <c r="I18" s="1"/>
  <c r="O17"/>
  <c r="G17"/>
  <c r="H17" s="1"/>
  <c r="O16"/>
  <c r="G16"/>
  <c r="O15"/>
  <c r="G15"/>
  <c r="H15" s="1"/>
  <c r="I15" s="1"/>
  <c r="O14"/>
  <c r="G14"/>
  <c r="H14" s="1"/>
  <c r="I14" s="1"/>
  <c r="O13"/>
  <c r="G13"/>
  <c r="I117" l="1"/>
  <c r="I128"/>
  <c r="I155"/>
  <c r="I184"/>
  <c r="I70"/>
  <c r="I151"/>
  <c r="I250"/>
  <c r="I75"/>
  <c r="I282"/>
  <c r="I39"/>
  <c r="I62"/>
  <c r="I87"/>
  <c r="I134"/>
  <c r="I146"/>
  <c r="I156"/>
  <c r="I190"/>
  <c r="I211"/>
  <c r="I46"/>
  <c r="I74"/>
  <c r="I105"/>
  <c r="I171"/>
  <c r="I281"/>
  <c r="I49"/>
  <c r="I96"/>
  <c r="I142"/>
  <c r="I145"/>
  <c r="I167"/>
  <c r="I208"/>
  <c r="G303"/>
  <c r="F305" s="1"/>
  <c r="I56"/>
  <c r="I71"/>
  <c r="I138"/>
  <c r="I163"/>
  <c r="I45"/>
  <c r="I68"/>
  <c r="I92"/>
  <c r="I112"/>
  <c r="I125"/>
  <c r="I152"/>
  <c r="I181"/>
  <c r="I207"/>
  <c r="I238"/>
  <c r="I251"/>
  <c r="H88"/>
  <c r="I88" s="1"/>
  <c r="H103"/>
  <c r="I103" s="1"/>
  <c r="I121"/>
  <c r="H191"/>
  <c r="I191" s="1"/>
  <c r="H204"/>
  <c r="I204" s="1"/>
  <c r="H212"/>
  <c r="I212" s="1"/>
  <c r="H101"/>
  <c r="I101" s="1"/>
  <c r="H140"/>
  <c r="I140" s="1"/>
  <c r="H165"/>
  <c r="I165" s="1"/>
  <c r="H16"/>
  <c r="I16" s="1"/>
  <c r="H23"/>
  <c r="I23" s="1"/>
  <c r="H33"/>
  <c r="I33" s="1"/>
  <c r="H225"/>
  <c r="I225" s="1"/>
  <c r="I17"/>
  <c r="I27"/>
  <c r="I34"/>
  <c r="H80"/>
  <c r="I80" s="1"/>
  <c r="H287"/>
  <c r="I287" s="1"/>
  <c r="H295"/>
  <c r="I295" s="1"/>
  <c r="H13"/>
  <c r="I13" s="1"/>
  <c r="H123"/>
  <c r="I123" s="1"/>
  <c r="H144"/>
  <c r="I144" s="1"/>
  <c r="H169"/>
  <c r="I169" s="1"/>
  <c r="H196"/>
  <c r="I196" s="1"/>
  <c r="H217"/>
  <c r="I217" s="1"/>
  <c r="I35"/>
  <c r="I106"/>
  <c r="H110"/>
  <c r="I110" s="1"/>
  <c r="H161"/>
  <c r="I161" s="1"/>
  <c r="H43"/>
  <c r="I43" s="1"/>
  <c r="H173"/>
  <c r="I173" s="1"/>
  <c r="H221"/>
  <c r="I221" s="1"/>
  <c r="H243"/>
  <c r="I243" s="1"/>
  <c r="H291"/>
  <c r="I291" s="1"/>
  <c r="H299"/>
  <c r="I299" s="1"/>
  <c r="H127"/>
  <c r="I127" s="1"/>
  <c r="I72"/>
  <c r="I47"/>
  <c r="I54"/>
  <c r="I69"/>
  <c r="I73"/>
  <c r="I86"/>
  <c r="I90"/>
  <c r="I94"/>
  <c r="H102"/>
  <c r="I102" s="1"/>
  <c r="H124"/>
  <c r="I124" s="1"/>
  <c r="I133"/>
  <c r="I150"/>
  <c r="I154"/>
  <c r="H166"/>
  <c r="I166" s="1"/>
  <c r="H170"/>
  <c r="I170" s="1"/>
  <c r="H174"/>
  <c r="I174" s="1"/>
  <c r="I183"/>
  <c r="I189"/>
  <c r="H197"/>
  <c r="I197" s="1"/>
  <c r="I206"/>
  <c r="I210"/>
  <c r="H218"/>
  <c r="I218" s="1"/>
  <c r="H222"/>
  <c r="I222" s="1"/>
  <c r="H226"/>
  <c r="I226" s="1"/>
  <c r="I231"/>
  <c r="I236"/>
  <c r="H244"/>
  <c r="I244" s="1"/>
  <c r="I249"/>
  <c r="I253"/>
  <c r="H257"/>
  <c r="I257" s="1"/>
  <c r="I262"/>
  <c r="H275"/>
  <c r="I275" s="1"/>
  <c r="H288"/>
  <c r="I288" s="1"/>
  <c r="H292"/>
  <c r="I292" s="1"/>
  <c r="H296"/>
  <c r="I296" s="1"/>
  <c r="H300"/>
  <c r="I300" s="1"/>
  <c r="I64"/>
  <c r="I79"/>
  <c r="I100"/>
  <c r="I104"/>
  <c r="I113"/>
  <c r="I122"/>
  <c r="I126"/>
  <c r="I139"/>
  <c r="I143"/>
  <c r="I164"/>
  <c r="I168"/>
  <c r="I172"/>
  <c r="I176"/>
  <c r="I195"/>
  <c r="I199"/>
  <c r="I216"/>
  <c r="I220"/>
  <c r="I224"/>
  <c r="I242"/>
  <c r="I277"/>
  <c r="I286"/>
  <c r="I290"/>
  <c r="I294"/>
  <c r="I298"/>
  <c r="K294" l="1"/>
  <c r="K286"/>
  <c r="K251"/>
  <c r="K249"/>
  <c r="K207"/>
  <c r="K219"/>
  <c r="K231"/>
  <c r="K235"/>
  <c r="K183"/>
  <c r="K167"/>
  <c r="K175"/>
  <c r="K157"/>
  <c r="K142"/>
  <c r="K132"/>
  <c r="K121"/>
  <c r="K103"/>
  <c r="K88"/>
  <c r="K96"/>
  <c r="K73"/>
  <c r="K35"/>
  <c r="K55"/>
  <c r="K43"/>
  <c r="K16"/>
  <c r="K208"/>
  <c r="K184"/>
  <c r="K122"/>
  <c r="K84"/>
  <c r="K293"/>
  <c r="K301"/>
  <c r="K250"/>
  <c r="K257"/>
  <c r="K206"/>
  <c r="K218"/>
  <c r="K226"/>
  <c r="K242"/>
  <c r="K182"/>
  <c r="K166"/>
  <c r="K174"/>
  <c r="K156"/>
  <c r="K141"/>
  <c r="K134"/>
  <c r="K128"/>
  <c r="K102"/>
  <c r="K87"/>
  <c r="K95"/>
  <c r="K72"/>
  <c r="K34"/>
  <c r="K54"/>
  <c r="K53"/>
  <c r="K15"/>
  <c r="K196"/>
  <c r="K230"/>
  <c r="K117"/>
  <c r="K44"/>
  <c r="K292"/>
  <c r="K300"/>
  <c r="K263"/>
  <c r="K261"/>
  <c r="K205"/>
  <c r="K217"/>
  <c r="K225"/>
  <c r="K245"/>
  <c r="K191"/>
  <c r="K165"/>
  <c r="K173"/>
  <c r="K155"/>
  <c r="K140"/>
  <c r="K133"/>
  <c r="K127"/>
  <c r="K101"/>
  <c r="K86"/>
  <c r="K94"/>
  <c r="K71"/>
  <c r="K29"/>
  <c r="K49"/>
  <c r="K60"/>
  <c r="K14"/>
  <c r="K220"/>
  <c r="K291"/>
  <c r="K299"/>
  <c r="K262"/>
  <c r="K267"/>
  <c r="K204"/>
  <c r="K212"/>
  <c r="K224"/>
  <c r="K244"/>
  <c r="K190"/>
  <c r="K164"/>
  <c r="K172"/>
  <c r="K154"/>
  <c r="K139"/>
  <c r="K138"/>
  <c r="K126"/>
  <c r="K110"/>
  <c r="K85"/>
  <c r="K93"/>
  <c r="K70"/>
  <c r="K28"/>
  <c r="K48"/>
  <c r="K64"/>
  <c r="K18"/>
  <c r="K282"/>
  <c r="K189"/>
  <c r="K56"/>
  <c r="K290"/>
  <c r="K298"/>
  <c r="K277"/>
  <c r="K271"/>
  <c r="K199"/>
  <c r="K211"/>
  <c r="K223"/>
  <c r="K243"/>
  <c r="K195"/>
  <c r="K163"/>
  <c r="K171"/>
  <c r="K153"/>
  <c r="K150"/>
  <c r="K146"/>
  <c r="K125"/>
  <c r="K113"/>
  <c r="K100"/>
  <c r="K92"/>
  <c r="K69"/>
  <c r="K23"/>
  <c r="K47"/>
  <c r="K63"/>
  <c r="K22"/>
  <c r="K252"/>
  <c r="K236"/>
  <c r="K143"/>
  <c r="K89"/>
  <c r="K17"/>
  <c r="K289"/>
  <c r="K297"/>
  <c r="K276"/>
  <c r="K275"/>
  <c r="K198"/>
  <c r="K210"/>
  <c r="K222"/>
  <c r="K238"/>
  <c r="K203"/>
  <c r="K162"/>
  <c r="K170"/>
  <c r="K152"/>
  <c r="K161"/>
  <c r="K145"/>
  <c r="K124"/>
  <c r="K112"/>
  <c r="K106"/>
  <c r="K91"/>
  <c r="K79"/>
  <c r="K68"/>
  <c r="K46"/>
  <c r="K62"/>
  <c r="K27"/>
  <c r="K295"/>
  <c r="K168"/>
  <c r="K104"/>
  <c r="K39"/>
  <c r="K288"/>
  <c r="K296"/>
  <c r="K281"/>
  <c r="K253"/>
  <c r="K197"/>
  <c r="K209"/>
  <c r="K221"/>
  <c r="K237"/>
  <c r="K216"/>
  <c r="K181"/>
  <c r="K169"/>
  <c r="K151"/>
  <c r="K180"/>
  <c r="K144"/>
  <c r="K123"/>
  <c r="K111"/>
  <c r="K105"/>
  <c r="K90"/>
  <c r="K80"/>
  <c r="K75"/>
  <c r="K45"/>
  <c r="K61"/>
  <c r="K33"/>
  <c r="K13"/>
  <c r="K287"/>
  <c r="K176"/>
  <c r="K74"/>
  <c r="L271"/>
  <c r="L203"/>
  <c r="L139"/>
  <c r="M139" s="1"/>
  <c r="N139" s="1"/>
  <c r="L112"/>
  <c r="M112" s="1"/>
  <c r="L124"/>
  <c r="M124" s="1"/>
  <c r="N124" s="1"/>
  <c r="L69"/>
  <c r="L208"/>
  <c r="M208" s="1"/>
  <c r="N208" s="1"/>
  <c r="L45"/>
  <c r="L220"/>
  <c r="L143"/>
  <c r="M143" s="1"/>
  <c r="N143" s="1"/>
  <c r="L64"/>
  <c r="M64" s="1"/>
  <c r="N64" s="1"/>
  <c r="L121"/>
  <c r="M121" s="1"/>
  <c r="N121" s="1"/>
  <c r="L244"/>
  <c r="M244" s="1"/>
  <c r="N244" s="1"/>
  <c r="L87"/>
  <c r="M87" s="1"/>
  <c r="N87" s="1"/>
  <c r="L221"/>
  <c r="M221" s="1"/>
  <c r="N221" s="1"/>
  <c r="L275"/>
  <c r="M275" s="1"/>
  <c r="N275" s="1"/>
  <c r="L197"/>
  <c r="M197" s="1"/>
  <c r="N197" s="1"/>
  <c r="L123"/>
  <c r="M123" s="1"/>
  <c r="N123" s="1"/>
  <c r="L14"/>
  <c r="M14" s="1"/>
  <c r="N14" s="1"/>
  <c r="L27"/>
  <c r="M27" s="1"/>
  <c r="N27" s="1"/>
  <c r="L140"/>
  <c r="M140" s="1"/>
  <c r="N140" s="1"/>
  <c r="L22"/>
  <c r="M22" s="1"/>
  <c r="N22" s="1"/>
  <c r="L94"/>
  <c r="M94" s="1"/>
  <c r="N94" s="1"/>
  <c r="L47"/>
  <c r="M47" s="1"/>
  <c r="N47" s="1"/>
  <c r="L231"/>
  <c r="M231" s="1"/>
  <c r="N231" s="1"/>
  <c r="L70"/>
  <c r="M70" s="1"/>
  <c r="N70" s="1"/>
  <c r="L180"/>
  <c r="M180" s="1"/>
  <c r="N180" s="1"/>
  <c r="L250"/>
  <c r="L60"/>
  <c r="M60" s="1"/>
  <c r="N60" s="1"/>
  <c r="L182"/>
  <c r="M182" s="1"/>
  <c r="N182" s="1"/>
  <c r="L252"/>
  <c r="L111"/>
  <c r="L96"/>
  <c r="M96" s="1"/>
  <c r="L222"/>
  <c r="M222" s="1"/>
  <c r="N222" s="1"/>
  <c r="L196"/>
  <c r="M196" s="1"/>
  <c r="N196" s="1"/>
  <c r="L282"/>
  <c r="M282" s="1"/>
  <c r="N282" s="1"/>
  <c r="L212"/>
  <c r="M212" s="1"/>
  <c r="N212" s="1"/>
  <c r="L49"/>
  <c r="M49" s="1"/>
  <c r="N49" s="1"/>
  <c r="L224"/>
  <c r="M224" s="1"/>
  <c r="N224" s="1"/>
  <c r="L164"/>
  <c r="M164" s="1"/>
  <c r="L79"/>
  <c r="M79" s="1"/>
  <c r="N79" s="1"/>
  <c r="L163"/>
  <c r="M163" s="1"/>
  <c r="N163" s="1"/>
  <c r="L267"/>
  <c r="M267" s="1"/>
  <c r="N267" s="1"/>
  <c r="L198"/>
  <c r="M198" s="1"/>
  <c r="N198" s="1"/>
  <c r="L218"/>
  <c r="M218" s="1"/>
  <c r="N218" s="1"/>
  <c r="L217"/>
  <c r="M217" s="1"/>
  <c r="N217" s="1"/>
  <c r="L18"/>
  <c r="M18" s="1"/>
  <c r="N18" s="1"/>
  <c r="L80"/>
  <c r="M80" s="1"/>
  <c r="N80" s="1"/>
  <c r="L74"/>
  <c r="M74" s="1"/>
  <c r="N74" s="1"/>
  <c r="L43"/>
  <c r="M43" s="1"/>
  <c r="N43" s="1"/>
  <c r="L54"/>
  <c r="M54" s="1"/>
  <c r="N54" s="1"/>
  <c r="L253"/>
  <c r="M253" s="1"/>
  <c r="N253" s="1"/>
  <c r="L262"/>
  <c r="M262" s="1"/>
  <c r="N262" s="1"/>
  <c r="L44"/>
  <c r="M44" s="1"/>
  <c r="N44" s="1"/>
  <c r="L237"/>
  <c r="M237" s="1"/>
  <c r="N237" s="1"/>
  <c r="L105"/>
  <c r="L53"/>
  <c r="M53" s="1"/>
  <c r="N53" s="1"/>
  <c r="L106"/>
  <c r="M106" s="1"/>
  <c r="N106" s="1"/>
  <c r="L162"/>
  <c r="L251"/>
  <c r="M251" s="1"/>
  <c r="N251" s="1"/>
  <c r="L216"/>
  <c r="M216" s="1"/>
  <c r="N216" s="1"/>
  <c r="L299"/>
  <c r="M299" s="1"/>
  <c r="N299" s="1"/>
  <c r="L39"/>
  <c r="M39" s="1"/>
  <c r="N39" s="1"/>
  <c r="L184"/>
  <c r="M184" s="1"/>
  <c r="N184" s="1"/>
  <c r="L261"/>
  <c r="M261" s="1"/>
  <c r="N261" s="1"/>
  <c r="L56"/>
  <c r="M56" s="1"/>
  <c r="N56" s="1"/>
  <c r="L242"/>
  <c r="M242" s="1"/>
  <c r="N242" s="1"/>
  <c r="L168"/>
  <c r="M168" s="1"/>
  <c r="L100"/>
  <c r="M100" s="1"/>
  <c r="N100" s="1"/>
  <c r="L125"/>
  <c r="M125" s="1"/>
  <c r="N125" s="1"/>
  <c r="L276"/>
  <c r="M276" s="1"/>
  <c r="N276" s="1"/>
  <c r="L219"/>
  <c r="M219" s="1"/>
  <c r="N219" s="1"/>
  <c r="L144"/>
  <c r="M144" s="1"/>
  <c r="N144" s="1"/>
  <c r="L28"/>
  <c r="M28" s="1"/>
  <c r="N28" s="1"/>
  <c r="L117"/>
  <c r="M117" s="1"/>
  <c r="N117" s="1"/>
  <c r="L34"/>
  <c r="M34" s="1"/>
  <c r="N34" s="1"/>
  <c r="L236"/>
  <c r="L90"/>
  <c r="M90" s="1"/>
  <c r="N90" s="1"/>
  <c r="L206"/>
  <c r="M206" s="1"/>
  <c r="N206" s="1"/>
  <c r="L301"/>
  <c r="M301" s="1"/>
  <c r="N301" s="1"/>
  <c r="L155"/>
  <c r="M155" s="1"/>
  <c r="N155" s="1"/>
  <c r="L88"/>
  <c r="M88" s="1"/>
  <c r="N88" s="1"/>
  <c r="L46"/>
  <c r="M46" s="1"/>
  <c r="N46" s="1"/>
  <c r="L93"/>
  <c r="M93" s="1"/>
  <c r="N93" s="1"/>
  <c r="L157"/>
  <c r="M157" s="1"/>
  <c r="N157" s="1"/>
  <c r="L235"/>
  <c r="L145"/>
  <c r="M145" s="1"/>
  <c r="N145" s="1"/>
  <c r="L95"/>
  <c r="M95" s="1"/>
  <c r="N95" s="1"/>
  <c r="L29"/>
  <c r="M29" s="1"/>
  <c r="N29" s="1"/>
  <c r="L181"/>
  <c r="M181" s="1"/>
  <c r="N181" s="1"/>
  <c r="L277"/>
  <c r="M277" s="1"/>
  <c r="N277" s="1"/>
  <c r="L172"/>
  <c r="M172" s="1"/>
  <c r="N172" s="1"/>
  <c r="L104"/>
  <c r="M104" s="1"/>
  <c r="N104" s="1"/>
  <c r="L167"/>
  <c r="M167" s="1"/>
  <c r="N167" s="1"/>
  <c r="L292"/>
  <c r="M292" s="1"/>
  <c r="N292" s="1"/>
  <c r="L243"/>
  <c r="M243" s="1"/>
  <c r="N243" s="1"/>
  <c r="L288"/>
  <c r="M288" s="1"/>
  <c r="N288" s="1"/>
  <c r="L35"/>
  <c r="M35" s="1"/>
  <c r="N35" s="1"/>
  <c r="L166"/>
  <c r="M166" s="1"/>
  <c r="N166" s="1"/>
  <c r="L257"/>
  <c r="L165"/>
  <c r="M165" s="1"/>
  <c r="N165" s="1"/>
  <c r="L15"/>
  <c r="L150"/>
  <c r="M150" s="1"/>
  <c r="N150" s="1"/>
  <c r="L297"/>
  <c r="M297" s="1"/>
  <c r="N297" s="1"/>
  <c r="L151"/>
  <c r="M151" s="1"/>
  <c r="N151" s="1"/>
  <c r="L211"/>
  <c r="M211" s="1"/>
  <c r="N211" s="1"/>
  <c r="L84"/>
  <c r="M84" s="1"/>
  <c r="N84" s="1"/>
  <c r="L89"/>
  <c r="M89" s="1"/>
  <c r="N89" s="1"/>
  <c r="L153"/>
  <c r="M153" s="1"/>
  <c r="N153" s="1"/>
  <c r="L230"/>
  <c r="M230" s="1"/>
  <c r="N230" s="1"/>
  <c r="L61"/>
  <c r="M61" s="1"/>
  <c r="N61" s="1"/>
  <c r="L141"/>
  <c r="M141" s="1"/>
  <c r="N141" s="1"/>
  <c r="L298"/>
  <c r="L183"/>
  <c r="M183" s="1"/>
  <c r="N183" s="1"/>
  <c r="L191"/>
  <c r="M191" s="1"/>
  <c r="N191" s="1"/>
  <c r="L75"/>
  <c r="M75" s="1"/>
  <c r="N75" s="1"/>
  <c r="L286"/>
  <c r="M286" s="1"/>
  <c r="N286" s="1"/>
  <c r="L176"/>
  <c r="M176" s="1"/>
  <c r="L113"/>
  <c r="L48"/>
  <c r="M48" s="1"/>
  <c r="N48" s="1"/>
  <c r="L138"/>
  <c r="M138" s="1"/>
  <c r="N138" s="1"/>
  <c r="L300"/>
  <c r="M300" s="1"/>
  <c r="N300" s="1"/>
  <c r="L127"/>
  <c r="M127" s="1"/>
  <c r="N127" s="1"/>
  <c r="L110"/>
  <c r="M110" s="1"/>
  <c r="N110" s="1"/>
  <c r="L296"/>
  <c r="M296" s="1"/>
  <c r="L169"/>
  <c r="L102"/>
  <c r="M102" s="1"/>
  <c r="N102" s="1"/>
  <c r="L287"/>
  <c r="M287" s="1"/>
  <c r="N287" s="1"/>
  <c r="L175"/>
  <c r="M175" s="1"/>
  <c r="N175" s="1"/>
  <c r="L13"/>
  <c r="M13" s="1"/>
  <c r="L210"/>
  <c r="M210" s="1"/>
  <c r="N210" s="1"/>
  <c r="L133"/>
  <c r="M133" s="1"/>
  <c r="N133" s="1"/>
  <c r="L33"/>
  <c r="M33" s="1"/>
  <c r="N33" s="1"/>
  <c r="L73"/>
  <c r="M73" s="1"/>
  <c r="N73" s="1"/>
  <c r="L293"/>
  <c r="M293" s="1"/>
  <c r="N293" s="1"/>
  <c r="L134"/>
  <c r="M134" s="1"/>
  <c r="N134" s="1"/>
  <c r="L207"/>
  <c r="M207" s="1"/>
  <c r="N207" s="1"/>
  <c r="L71"/>
  <c r="M71" s="1"/>
  <c r="N71" s="1"/>
  <c r="L85"/>
  <c r="M85" s="1"/>
  <c r="N85" s="1"/>
  <c r="L209"/>
  <c r="M209" s="1"/>
  <c r="N209" s="1"/>
  <c r="L238"/>
  <c r="M238" s="1"/>
  <c r="N238" s="1"/>
  <c r="L290"/>
  <c r="M290" s="1"/>
  <c r="N290" s="1"/>
  <c r="L195"/>
  <c r="M195" s="1"/>
  <c r="N195" s="1"/>
  <c r="L122"/>
  <c r="M122" s="1"/>
  <c r="N122" s="1"/>
  <c r="L63"/>
  <c r="M63" s="1"/>
  <c r="N63" s="1"/>
  <c r="L171"/>
  <c r="M171" s="1"/>
  <c r="N171" s="1"/>
  <c r="L142"/>
  <c r="M142" s="1"/>
  <c r="L291"/>
  <c r="M291" s="1"/>
  <c r="L173"/>
  <c r="M173" s="1"/>
  <c r="N173" s="1"/>
  <c r="L55"/>
  <c r="M55" s="1"/>
  <c r="N55" s="1"/>
  <c r="L226"/>
  <c r="M226" s="1"/>
  <c r="N226" s="1"/>
  <c r="L223"/>
  <c r="M223" s="1"/>
  <c r="N223" s="1"/>
  <c r="L225"/>
  <c r="M225" s="1"/>
  <c r="N225" s="1"/>
  <c r="L189"/>
  <c r="L154"/>
  <c r="M154" s="1"/>
  <c r="N154" s="1"/>
  <c r="L86"/>
  <c r="M86" s="1"/>
  <c r="N86" s="1"/>
  <c r="L23"/>
  <c r="M23" s="1"/>
  <c r="N23" s="1"/>
  <c r="L289"/>
  <c r="M289" s="1"/>
  <c r="N289" s="1"/>
  <c r="L281"/>
  <c r="M281" s="1"/>
  <c r="N281" s="1"/>
  <c r="L156"/>
  <c r="M156" s="1"/>
  <c r="L72"/>
  <c r="M72" s="1"/>
  <c r="N72" s="1"/>
  <c r="L205"/>
  <c r="M205" s="1"/>
  <c r="N205" s="1"/>
  <c r="L128"/>
  <c r="M128" s="1"/>
  <c r="N128" s="1"/>
  <c r="L204"/>
  <c r="M204" s="1"/>
  <c r="N204" s="1"/>
  <c r="L62"/>
  <c r="M62" s="1"/>
  <c r="N62" s="1"/>
  <c r="L170"/>
  <c r="M170" s="1"/>
  <c r="N170" s="1"/>
  <c r="L92"/>
  <c r="M92" s="1"/>
  <c r="N92" s="1"/>
  <c r="L294"/>
  <c r="M294" s="1"/>
  <c r="N294" s="1"/>
  <c r="L199"/>
  <c r="M199" s="1"/>
  <c r="N199" s="1"/>
  <c r="L126"/>
  <c r="L91"/>
  <c r="M91" s="1"/>
  <c r="N91" s="1"/>
  <c r="L146"/>
  <c r="M146" s="1"/>
  <c r="N146" s="1"/>
  <c r="L103"/>
  <c r="M103" s="1"/>
  <c r="N103" s="1"/>
  <c r="L174"/>
  <c r="M174" s="1"/>
  <c r="N174" s="1"/>
  <c r="L161"/>
  <c r="M161" s="1"/>
  <c r="N161" s="1"/>
  <c r="L295"/>
  <c r="M295" s="1"/>
  <c r="N295" s="1"/>
  <c r="L245"/>
  <c r="M245" s="1"/>
  <c r="N245" s="1"/>
  <c r="L17"/>
  <c r="M17" s="1"/>
  <c r="N17" s="1"/>
  <c r="L101"/>
  <c r="L249"/>
  <c r="M249" s="1"/>
  <c r="N249" s="1"/>
  <c r="L16"/>
  <c r="M16" s="1"/>
  <c r="N16" s="1"/>
  <c r="L190"/>
  <c r="M190" s="1"/>
  <c r="L263"/>
  <c r="M263" s="1"/>
  <c r="N263" s="1"/>
  <c r="L152"/>
  <c r="M152" s="1"/>
  <c r="N152" s="1"/>
  <c r="L68"/>
  <c r="M68" s="1"/>
  <c r="N68" s="1"/>
  <c r="L132"/>
  <c r="M132" s="1"/>
  <c r="N132" s="1"/>
  <c r="I303"/>
  <c r="H303"/>
  <c r="M271" l="1"/>
  <c r="N271" s="1"/>
  <c r="M203"/>
  <c r="N203" s="1"/>
  <c r="N156"/>
  <c r="N168"/>
  <c r="N96"/>
  <c r="N296"/>
  <c r="M111"/>
  <c r="N111" s="1"/>
  <c r="M69"/>
  <c r="N69" s="1"/>
  <c r="N190"/>
  <c r="N291"/>
  <c r="N164"/>
  <c r="L303"/>
  <c r="M45"/>
  <c r="N45" s="1"/>
  <c r="M105"/>
  <c r="N105" s="1"/>
  <c r="M252"/>
  <c r="N252" s="1"/>
  <c r="N176"/>
  <c r="M220"/>
  <c r="N220" s="1"/>
  <c r="M257"/>
  <c r="N257" s="1"/>
  <c r="M113"/>
  <c r="N113" s="1"/>
  <c r="M126"/>
  <c r="N126" s="1"/>
  <c r="N142"/>
  <c r="M189"/>
  <c r="N189" s="1"/>
  <c r="M298"/>
  <c r="N298" s="1"/>
  <c r="M235"/>
  <c r="N235" s="1"/>
  <c r="M15"/>
  <c r="N15" s="1"/>
  <c r="M169"/>
  <c r="N169" s="1"/>
  <c r="M236"/>
  <c r="N236" s="1"/>
  <c r="M162"/>
  <c r="N162" s="1"/>
  <c r="M101"/>
  <c r="N101" s="1"/>
  <c r="M250"/>
  <c r="N250" s="1"/>
  <c r="N112"/>
  <c r="N13"/>
  <c r="G307" l="1"/>
  <c r="M303"/>
  <c r="M309" s="1"/>
  <c r="N303"/>
  <c r="I307" l="1"/>
  <c r="N307" s="1"/>
  <c r="N309" s="1"/>
  <c r="L307"/>
  <c r="L309" s="1"/>
</calcChain>
</file>

<file path=xl/sharedStrings.xml><?xml version="1.0" encoding="utf-8"?>
<sst xmlns="http://schemas.openxmlformats.org/spreadsheetml/2006/main" count="423" uniqueCount="305">
  <si>
    <t>Discounted Totals</t>
  </si>
  <si>
    <t xml:space="preserve">RED WINE </t>
  </si>
  <si>
    <t>Unite Size</t>
  </si>
  <si>
    <t>Stock</t>
  </si>
  <si>
    <t>Unit Price</t>
  </si>
  <si>
    <t>Order</t>
  </si>
  <si>
    <t>Sub-Total</t>
  </si>
  <si>
    <t xml:space="preserve">VAT </t>
  </si>
  <si>
    <t>Total</t>
  </si>
  <si>
    <t>VAT Rate</t>
  </si>
  <si>
    <t xml:space="preserve">BOEKENHOUTSKLOOF THE CHOCOLATE BLOCK 6 x 750ML </t>
  </si>
  <si>
    <t>6 x 750ml</t>
  </si>
  <si>
    <t>WELTEVREDE CHERRY CHOC MERLOT 6 x 750ML</t>
  </si>
  <si>
    <t>NEDERBURG CABERNET SAUVIGNON 6 x 750ML BOTTLE</t>
  </si>
  <si>
    <t xml:space="preserve">NEDERBURG PINOTAGE 6 x 750ML BOTTLE </t>
  </si>
  <si>
    <t>DARLING CELLARS RESERVE CHOCOHOLIC PINOTAGE 6 x 750ml</t>
  </si>
  <si>
    <t xml:space="preserve">ZONNEBLOEM SHIRAZ 6 x 750ML </t>
  </si>
  <si>
    <t xml:space="preserve">SHERRY &amp; PORT </t>
  </si>
  <si>
    <t>OLD BROWN SHERRY 12 x 750ML BOTTLE</t>
  </si>
  <si>
    <t>12 x 750ml</t>
  </si>
  <si>
    <t>Allesverloren 6 x 750ML BOTTLE</t>
  </si>
  <si>
    <t>WHITE WINE</t>
  </si>
  <si>
    <t xml:space="preserve">NEDERBURG CHARDONNAY 750ML BOTTLE </t>
  </si>
  <si>
    <t xml:space="preserve">ZONNEBLOEM SAUVIGNON BLANC 6 x 750ML </t>
  </si>
  <si>
    <t xml:space="preserve">ZONNEBLOEM CHARDONNAY 6 x 750ML </t>
  </si>
  <si>
    <t>BRANDY</t>
  </si>
  <si>
    <t>KLIPDRIFT  PREMIUM 12 x 750ML BOTTLE</t>
  </si>
  <si>
    <t>KLIPDRIFT EXPORT BRANDY 12 x 750ml EXPORT</t>
  </si>
  <si>
    <t>RICHELIEU 12 x 750ML</t>
  </si>
  <si>
    <t>SPIRIT MIXERS</t>
  </si>
  <si>
    <t xml:space="preserve">KLIPPIES&amp;COKE 4 X 6 X 275ML      </t>
  </si>
  <si>
    <t>4 X 6 X 275ML</t>
  </si>
  <si>
    <t>BEERS</t>
  </si>
  <si>
    <t>AMSTEL LAGER 24X330ML BOTTLES           (4 x 6 pack)</t>
  </si>
  <si>
    <t>4 x 6 x 330ml</t>
  </si>
  <si>
    <t>CASTLE LITE BOTTLES 24X340ML            (4 x 6 pack)</t>
  </si>
  <si>
    <t>4 x 6 x 340ml</t>
  </si>
  <si>
    <t>CASTLE MILK STOUT 4x6x340ml</t>
  </si>
  <si>
    <t>CASTLE DOUBLE MALT  4 x 6 x 330ML</t>
  </si>
  <si>
    <t>Lion Lager 24X 500ML Cans   (4 x 6 pack)</t>
  </si>
  <si>
    <t>Windhoek DRAUGHT 24X440ML BOTTLES           (4 x 6 pack)</t>
  </si>
  <si>
    <t>4 x 6 x 440ml</t>
  </si>
  <si>
    <t>FLYING FISH LEMON 4 x 6 x 330ML (4X6 PACK)</t>
  </si>
  <si>
    <t xml:space="preserve">SPARKLING WINE </t>
  </si>
  <si>
    <t>JC LE ROUX  LA CHANSON 6 x 750ML BOTTLE</t>
  </si>
  <si>
    <t>6X750ML</t>
  </si>
  <si>
    <t>JC LE ROUX LE DOMAIN 6 x  750ML BOTTLE</t>
  </si>
  <si>
    <t>JC LE ROUX LA FLUERETTE 6 x 750ML</t>
  </si>
  <si>
    <t>JC LE ROUX SAUVIGNON Blanc 6 x 750ML BOTTLE</t>
  </si>
  <si>
    <t>CIDER</t>
  </si>
  <si>
    <t xml:space="preserve">HUNTERS GOLD 24X330ML BOTTLES      (4 x 6 pack) </t>
  </si>
  <si>
    <t>HUNTERS DRY 24X330ML BOTTLES         (4 x 6 pack)</t>
  </si>
  <si>
    <t>SAVANNA DRY 24X330ML                             (4 x 6 pack)</t>
  </si>
  <si>
    <t>SAVANNA LITE 24X330ML                             (4 x 6 pack)</t>
  </si>
  <si>
    <t>SAVANNAH ANGRY LEMON 24X330ML         (4 x 6 pack)</t>
  </si>
  <si>
    <t>FRUIT JUICE CANNED</t>
  </si>
  <si>
    <t>LIQUIFRUIT CLEAR APPLE 6X330ML CANS</t>
  </si>
  <si>
    <t>4 X 6 X 330ML</t>
  </si>
  <si>
    <t>LIQUIFRUIT BERRY BLAZE 6X330ML CANS</t>
  </si>
  <si>
    <t>LIQUIFRUIT CRANBERRY COOLER 6X330ML CANS</t>
  </si>
  <si>
    <t>LIQUIFRUIT MANGO&amp;ORANGE 6X330ML</t>
  </si>
  <si>
    <t>LIQUIFRUIT ORANGE 6X330ML CANS</t>
  </si>
  <si>
    <t>LIQUIFRUIT PASSION POWER 6X330ML CANS</t>
  </si>
  <si>
    <t>LIQUIFRUIT RED GRAPE 6X330ML CANS</t>
  </si>
  <si>
    <t>LIQUIFRUIT BREAKFAST PUNCH 6X330ML CANS</t>
  </si>
  <si>
    <t>FRUITJUICE (1L) CARTONS</t>
  </si>
  <si>
    <t>CERES APPLE 12X1 LITRE CARTONS</t>
  </si>
  <si>
    <t>12 X 1LT</t>
  </si>
  <si>
    <t>CERES Litchi 12X1 LITRE CARTONS</t>
  </si>
  <si>
    <t>CORDIALS AND SQUASHES</t>
  </si>
  <si>
    <t>OROS ORANGE SQUASH 12X1LT</t>
  </si>
  <si>
    <t>OROS ORANGE SQUASH 6X2L</t>
  </si>
  <si>
    <t>6 X 2 LT</t>
  </si>
  <si>
    <t>OROS GUAVA SQUASH 6X2L</t>
  </si>
  <si>
    <t>OROS MANGO SQUASH 6X2L</t>
  </si>
  <si>
    <t>OROS NAARTJIE SQUASH 6X2L</t>
  </si>
  <si>
    <t>OROS PINEAPPLE SQUASH 6X2L</t>
  </si>
  <si>
    <t>OROS TROPICAL SQUASH 6X2L</t>
  </si>
  <si>
    <t>MAZOE CONCENTRATE - RASPBERRY 6x2L</t>
  </si>
  <si>
    <t>MAZOE CONCENTRATE - ORANGE CRUSH 6x2L</t>
  </si>
  <si>
    <t>MAZOE CONCENTRATE - BLACKBERRY 6x2L</t>
  </si>
  <si>
    <t>ROSES PASSION FRUIT CORDIAL 12 X 750ML</t>
  </si>
  <si>
    <t>12 X 750ml</t>
  </si>
  <si>
    <t>ROSES Lime CORDIAL 12 X 750ML</t>
  </si>
  <si>
    <t>ROSES KOLA TONIC 12 X 750ML BOTTLE</t>
  </si>
  <si>
    <t>CANNED COLDDRINKS</t>
  </si>
  <si>
    <t>APPLETISER 6X330ML CANS</t>
  </si>
  <si>
    <t>GRAPETISER RED 6X330ML CANS</t>
  </si>
  <si>
    <t>GRANADILLA TWIST 24X300ML CANS</t>
  </si>
  <si>
    <t>4 x 6 x 300ml</t>
  </si>
  <si>
    <t>LEMON TWIST 24X300ML CANS</t>
  </si>
  <si>
    <t>SPARLETTA CREME SODA 24X300ML CANS</t>
  </si>
  <si>
    <t>STONEY GINGERBEER 24X300ML CANS</t>
  </si>
  <si>
    <t>SPARBERRY 24X300ML CANS</t>
  </si>
  <si>
    <t>BOTTLED DRINKS (2L)</t>
  </si>
  <si>
    <t>GRANADILLA TWIST 6X2L</t>
  </si>
  <si>
    <t>SPARLETTA CRÈME SODA 6X2 LITRE</t>
  </si>
  <si>
    <t>SPARLETTA PINENUT 6X2L</t>
  </si>
  <si>
    <t>SPARLETTA SPARBERRY 6X2L</t>
  </si>
  <si>
    <t>ROOIBOS TEA</t>
  </si>
  <si>
    <t>FRESHPACK  ROOIBOS TEA 4X80'S</t>
  </si>
  <si>
    <t>6x 4 x 80's (200g)</t>
  </si>
  <si>
    <t>BISCUITS</t>
  </si>
  <si>
    <t>BAKERS GINGER NUTS 12X190G</t>
  </si>
  <si>
    <t>12X190G</t>
  </si>
  <si>
    <t>ROMANY CREAMS CHOCOLATE 12X200G</t>
  </si>
  <si>
    <t>12X200G</t>
  </si>
  <si>
    <t>BAKERS CHOCKITS ORIGINAL 12X200G</t>
  </si>
  <si>
    <t>BAKERS TENNIS BISCUITS 12X200G</t>
  </si>
  <si>
    <t>BAKERS RED LABEL LEMON CREAMS 12X200G</t>
  </si>
  <si>
    <t>BAKERS PROVITA WHOLEWHEAT CRISPBREAD 12X250G</t>
  </si>
  <si>
    <t>12X250G</t>
  </si>
  <si>
    <t>BAKERS EET SUM MORE  12X200G</t>
  </si>
  <si>
    <t>HENRO'S MARIE ORIGINAL 12X150G</t>
  </si>
  <si>
    <t>12X150G</t>
  </si>
  <si>
    <t>RUSKS</t>
  </si>
  <si>
    <t>OUMA BUTTERMILK 12X500G</t>
  </si>
  <si>
    <t>12 x 500G</t>
  </si>
  <si>
    <t>OUMA CONDENSED MILK 12X500G</t>
  </si>
  <si>
    <t>12 x500G</t>
  </si>
  <si>
    <t>OUMA MUESLI 12X500G</t>
  </si>
  <si>
    <t>MAIZE CEREALS</t>
  </si>
  <si>
    <t>Iwisa SAMP 10X1KG</t>
  </si>
  <si>
    <t>10x1Kg</t>
  </si>
  <si>
    <t>Iwisa SUPER MAIZE MEAL 10x1kg</t>
  </si>
  <si>
    <t>Iwisa SUPER MAIZE MEAL 10kg</t>
  </si>
  <si>
    <t>1 x 10KG</t>
  </si>
  <si>
    <t>Iwisa SUPER MAIZE MEAL 4x5kg</t>
  </si>
  <si>
    <t>4 X 5KG</t>
  </si>
  <si>
    <t>IWISA INSTANT BANANA 10X1KG</t>
  </si>
  <si>
    <t>IWISA INSTANT ORIGINAL 10X1KG</t>
  </si>
  <si>
    <t>IWISA INSTANT STRAWBERRY 10X1KG</t>
  </si>
  <si>
    <t>IWISA INSTANT VANILLA 10X1KG</t>
  </si>
  <si>
    <t>KELLOGGS STRAWBERRY POPS 16X350G</t>
  </si>
  <si>
    <t>16x350g</t>
  </si>
  <si>
    <t>Breakfast Cereals</t>
  </si>
  <si>
    <t>JUNGLE OATS BLOCK PACK 12 x 500g</t>
  </si>
  <si>
    <t>12 x 500g</t>
  </si>
  <si>
    <t>JUNGLE OATS BLOCK PACK 6x1kg</t>
  </si>
  <si>
    <t>6 x 1kg</t>
  </si>
  <si>
    <t>MALTABELLA REG 24 X 1KG</t>
  </si>
  <si>
    <t>24 x 1kg</t>
  </si>
  <si>
    <t>PRONUTRO BANANA WHEAT FREE 12X500G</t>
  </si>
  <si>
    <t>PRONUTRO CHOCOLATE 12X500G</t>
  </si>
  <si>
    <t>PRONUTRO W/WHEAT HONEYMELT 12X500G</t>
  </si>
  <si>
    <t>PRONUTRO ORIGINAL 24X500G</t>
  </si>
  <si>
    <t>24 x 500g</t>
  </si>
  <si>
    <t>PRONUTRO STRAWBERRY 12 X 500G</t>
  </si>
  <si>
    <t>CONFECTIONARY</t>
  </si>
  <si>
    <t>MAYNARDS WINE GUMS 36'S</t>
  </si>
  <si>
    <t>1 x 36's</t>
  </si>
  <si>
    <t>BEACON LIQUORICE ALL SORTS 24X150G</t>
  </si>
  <si>
    <t>24x150g</t>
  </si>
  <si>
    <t>BEACON LIQUORICE ALL SORTS TUTTI FRUITY24X150G</t>
  </si>
  <si>
    <t>BEACON LIQUORICE ALL SORTS 24X400G</t>
  </si>
  <si>
    <t>24x400g</t>
  </si>
  <si>
    <t>BEACON TOASTED COCONUT MARSHMALLOWS 36X150G</t>
  </si>
  <si>
    <t>36X150G</t>
  </si>
  <si>
    <t>BEACON FIZZ POPS APPLE LARGE SINGLE UNIT 40</t>
  </si>
  <si>
    <t>1 x 40's</t>
  </si>
  <si>
    <t>BEACON FIZZ POPS CHERRY LARGE SINGLE UNIT 40'S</t>
  </si>
  <si>
    <t>BEACON FIZZERS DUBBLES STRAWBERRY/APPLE 24'S</t>
  </si>
  <si>
    <t>1x24's</t>
  </si>
  <si>
    <t>JELLY TOTS LARGE BAG 40</t>
  </si>
  <si>
    <t>40 x 100g</t>
  </si>
  <si>
    <t>JELLY TOTS SMALL BAG 40</t>
  </si>
  <si>
    <t>40 x 41g</t>
  </si>
  <si>
    <t>JELLY TOTS CRAZIBERRIES 40X100G</t>
  </si>
  <si>
    <t>40x100g</t>
  </si>
  <si>
    <t>Jelly Tots Power Sour 40 x 100g</t>
  </si>
  <si>
    <t>SALLY WILLIAMS MILK CHOC</t>
  </si>
  <si>
    <t>24 x 50g</t>
  </si>
  <si>
    <t>SALLY WILLIAMS CRANBERRY &amp; ALMOND</t>
  </si>
  <si>
    <t>SALLY WILLIAMS MACADAMIA</t>
  </si>
  <si>
    <t>SALLY WILLIAMS Dark Choc</t>
  </si>
  <si>
    <t>MAIZE AND CORN CRISPS</t>
  </si>
  <si>
    <t>FRITOS CRISPS BBQ 24x120G</t>
  </si>
  <si>
    <t>24 x 120g</t>
  </si>
  <si>
    <t>FRITOS CRISPS TOMATO SAUCE 24X120G</t>
  </si>
  <si>
    <t>SIMBA CHIPNIKS 12X100G</t>
  </si>
  <si>
    <t>12 x 100g</t>
  </si>
  <si>
    <t>SIMBA GHOST POPS 15X100G</t>
  </si>
  <si>
    <t>15 x 100g</t>
  </si>
  <si>
    <t>WILLARDS FLINGS 16X150G</t>
  </si>
  <si>
    <t>16 x 150g</t>
  </si>
  <si>
    <t>POTATO CRISPS</t>
  </si>
  <si>
    <t>SIMBA POTATO CHIPS MRS BALLS CHUTNEY 24X125G</t>
  </si>
  <si>
    <t>24 x 125g</t>
  </si>
  <si>
    <t>SIMBA POTATO CHIPS SALT &amp; VINEGAR 24X125G</t>
  </si>
  <si>
    <t>SIMBA POTATO CHIPS MEXICAN CHILLI 24X125G</t>
  </si>
  <si>
    <t>CHUTNEYS</t>
  </si>
  <si>
    <t>MRS BALLS CHUTNEY EXTRA HOT 3x8X470G</t>
  </si>
  <si>
    <t>3X8X470g</t>
  </si>
  <si>
    <t>MRS BALLS CHUTNEY HOT 3x8X470G</t>
  </si>
  <si>
    <t>MRS BALLS CHUTNEY ORIGINAL 3X8X470G</t>
  </si>
  <si>
    <t>MRS BALLS ORIGINAL 12 X 1.1KG</t>
  </si>
  <si>
    <t>12 X 1.1kg</t>
  </si>
  <si>
    <t>MRS BALLS HOT 12 X 1.1KG</t>
  </si>
  <si>
    <t>ATCHARS</t>
  </si>
  <si>
    <t>PACKO PICKLES CURRIED CHILLIES 6X325G</t>
  </si>
  <si>
    <t>2x6x325g</t>
  </si>
  <si>
    <t>PACKO PICKLES CURRY PASTE 6X430G</t>
  </si>
  <si>
    <t>PACKO PICKLES HOT ATCHAR  6X385G</t>
  </si>
  <si>
    <t>2x6x385g</t>
  </si>
  <si>
    <t>PACKO MILD VEG ATCHAR 6X385G</t>
  </si>
  <si>
    <t>MIAMI MANGO ATCHAR HOT 12X400G</t>
  </si>
  <si>
    <t>12x400g</t>
  </si>
  <si>
    <t>MIAMI MANGO ATCHAR MILD 12X400G</t>
  </si>
  <si>
    <t>MIAMI VEGETABLE ATCHAR HOT 12X380G</t>
  </si>
  <si>
    <t>12x380g</t>
  </si>
  <si>
    <t>MIAMI VEGETABLE ATCHAR MILD 12X380G</t>
  </si>
  <si>
    <t>MIAMI MANGO ATCHAR GARLIC 12X380G</t>
  </si>
  <si>
    <t>MIAMI VEGETABLE ATCHAR GARLIC 12X380G</t>
  </si>
  <si>
    <t>SPICES AND SEASONINGS</t>
  </si>
  <si>
    <t>ROBERTSONS MASTERBLEND TRADITIONAL BRAAI MIX 10200g</t>
  </si>
  <si>
    <t>10X200G</t>
  </si>
  <si>
    <t>ROBERTSONS MASTERBLEND SPICY SHISANYAMA 10X200G</t>
  </si>
  <si>
    <t>ROBERTSONS MASTERBLEND ZESTY LEMON &amp; HERB10X200G</t>
  </si>
  <si>
    <t>ROBERTSONS MASTERBLEND AROMATIC ROAST POTATO 10X200G</t>
  </si>
  <si>
    <t>ROBERTSONS MASTERBLEND ROSEMARY AND GARLIC 10X200G</t>
  </si>
  <si>
    <t>ROBERTSONS MASTERBLEND GARLIC &amp; HERB 10X200G</t>
  </si>
  <si>
    <t xml:space="preserve">KNORR AROMAT </t>
  </si>
  <si>
    <t>5x200g</t>
  </si>
  <si>
    <t>10x75g</t>
  </si>
  <si>
    <t>INA PAARMAN SEAS BRAAI &amp; GRILL 12X200ML</t>
  </si>
  <si>
    <t>12 x 200ml</t>
  </si>
  <si>
    <t>INA PAARMAN SEAS HERB &amp; GARLIC 12X200ML</t>
  </si>
  <si>
    <t>INA PAARMAN SEAS CHILLI GARLIC 12X200ML</t>
  </si>
  <si>
    <t>SALT</t>
  </si>
  <si>
    <t>MARINA BRAAI SALT WITH SPICES 5X400G</t>
  </si>
  <si>
    <t>5X400G</t>
  </si>
  <si>
    <t>SPUR SIGNATURE SALT STEAKHOUSE 12 x 100g</t>
  </si>
  <si>
    <t>CURRY POWDERS</t>
  </si>
  <si>
    <t>RAJAH CURRY POWDER MASALA 10X100G</t>
  </si>
  <si>
    <t>10X100G</t>
  </si>
  <si>
    <t>RAJAH CURRY POWDER HOT 10X100G</t>
  </si>
  <si>
    <t>RAJAH CURRY POWDER MEDIUM 10X100G</t>
  </si>
  <si>
    <t>RAJAH CURRY POWDER MILD &amp; SPICY 10X100G</t>
  </si>
  <si>
    <t>BILTONG SPICES</t>
  </si>
  <si>
    <t>CROWN CHILLI BITE SPICE  2KG</t>
  </si>
  <si>
    <t>10x2KG</t>
  </si>
  <si>
    <t>CROWN SAFARI BILTONG SPICE 2KG</t>
  </si>
  <si>
    <t>CROWN SAFARI SIX GUN GRILL 1KG</t>
  </si>
  <si>
    <t>10x1kg</t>
  </si>
  <si>
    <t>CROWN PLAASWORS BOEREWORS 1KG</t>
  </si>
  <si>
    <t>Freddy Hirsh Biltong SPICES</t>
  </si>
  <si>
    <t>CHICK SPRNK DOYPACK NEW (24X200G)</t>
  </si>
  <si>
    <t>24x200g</t>
  </si>
  <si>
    <t>BBQ DOYPACK NEW (24X200G)</t>
  </si>
  <si>
    <t>OOM FREDDY SPRINKLE NEW (24X200g)</t>
  </si>
  <si>
    <t>HUNTERS BILTONG DOYPACK (24X200G)</t>
  </si>
  <si>
    <t>FREDDY HIRSCH SEASONING - TEXAS STEAK 1KG</t>
  </si>
  <si>
    <t>POWDERED SOUPS</t>
  </si>
  <si>
    <t>ROYCO PKT SOUP BROWN ONION 24x45G</t>
  </si>
  <si>
    <t>24x45g</t>
  </si>
  <si>
    <t>Dried Fruit</t>
  </si>
  <si>
    <t>Safari Fruit Rolls Guava 25x80g</t>
  </si>
  <si>
    <t>25x80g</t>
  </si>
  <si>
    <t>Safari Fruit Rolls Apricot 25 x 80g</t>
  </si>
  <si>
    <t>Safari Fruit Rolls Mango 25 x 80g</t>
  </si>
  <si>
    <t>CANNED FRUIT</t>
  </si>
  <si>
    <t>KOO GUAVA HALVES 12X 410G CAN</t>
  </si>
  <si>
    <t>12x410g</t>
  </si>
  <si>
    <t>CANNED VEGETABLES</t>
  </si>
  <si>
    <t>KOO CREAM STYLE SWEETCORN 12X415G</t>
  </si>
  <si>
    <t>12x415g</t>
  </si>
  <si>
    <t>SPREADS</t>
  </si>
  <si>
    <t>BLACKCAT PEANUT BUTTER SMOOTH 12X400G</t>
  </si>
  <si>
    <t>12 x 400g</t>
  </si>
  <si>
    <t>BLACKCAT PEANUT BUTTER CRUNCHY 12X400G</t>
  </si>
  <si>
    <t>BLACKCAT PEANUT BUTTER CRUNCHY (NO SUGAR) 12X400G</t>
  </si>
  <si>
    <t>MARINADES (Dry)</t>
  </si>
  <si>
    <t>ROYCO TOMATO BREDIE 20X55G</t>
  </si>
  <si>
    <t>20x55g</t>
  </si>
  <si>
    <t>ROYCO Traditional Bobotie 20X50G</t>
  </si>
  <si>
    <t>20x50g</t>
  </si>
  <si>
    <t>TABLE SAUCES</t>
  </si>
  <si>
    <t>STEERS SAUCES BBQ 2X6X375ML BOTTLE</t>
  </si>
  <si>
    <t>2x6x375ml</t>
  </si>
  <si>
    <t>STEERS SAUCES MONKEY GLAND 2X6X375ML BOTTLE</t>
  </si>
  <si>
    <t>STEERS SAUCES BURGER RELISH 2X6X375ML BOTTLE</t>
  </si>
  <si>
    <t>STEERS SAUCES PREGO 2X6X375ML BOTTLE</t>
  </si>
  <si>
    <t>STEERS SAUCES CHICKEN 6X700ML BOTTLE</t>
  </si>
  <si>
    <t>6 x 700ML</t>
  </si>
  <si>
    <t>STEERS SAUCES SPARERIB 700ML BOTTLE</t>
  </si>
  <si>
    <t>STEERS SAUCES STEAKMAKER 700ML BOTTLE</t>
  </si>
  <si>
    <t>SPUR SWEET AND STICKY</t>
  </si>
  <si>
    <t>12 X 500ml</t>
  </si>
  <si>
    <t>SPUR BBQSAUCE</t>
  </si>
  <si>
    <t>SPUR GRILL BASTING</t>
  </si>
  <si>
    <t>SPUR ORIGINAL &amp; SMOKY HICKORY</t>
  </si>
  <si>
    <t>WELLINGTON SWEET CHILLI Mild 12X500ML</t>
  </si>
  <si>
    <t>12x500ml</t>
  </si>
  <si>
    <t>WELLINGTON SWEET CHILLI HOT 12X375ML</t>
  </si>
  <si>
    <t>12x375ml</t>
  </si>
  <si>
    <t>WELLINGTON SWEET CHILLI MILD12X375ML</t>
  </si>
  <si>
    <t>JIMMYS STEAKHOUSE SAUCE 12X375ML</t>
  </si>
  <si>
    <t>JIMMY'S SHISANYAMA SAUCE 12X750ML</t>
  </si>
  <si>
    <t>12x750ml</t>
  </si>
  <si>
    <t>Discount Rate</t>
  </si>
  <si>
    <t>Discount Applied</t>
  </si>
  <si>
    <t>17/17/2024</t>
  </si>
  <si>
    <t>Expiry Date</t>
  </si>
  <si>
    <t>Delivery</t>
  </si>
  <si>
    <t>Total Invoice</t>
  </si>
</sst>
</file>

<file path=xl/styles.xml><?xml version="1.0" encoding="utf-8"?>
<styleSheet xmlns="http://schemas.openxmlformats.org/spreadsheetml/2006/main">
  <numFmts count="5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[$ZAR]\ * #,##0.00_-;\-[$ZAR]\ * #,##0.00_-;_-[$ZAR]\ * &quot;-&quot;??_-;_-@_-"/>
    <numFmt numFmtId="165" formatCode="0.000"/>
    <numFmt numFmtId="166" formatCode="_ &quot;R&quot;\ * #,##0.00_ ;_ &quot;R&quot;\ * \-#,##0.00_ ;_ &quot;R&quot;\ * &quot;-&quot;??_ ;_ @_ "/>
  </numFmts>
  <fonts count="15"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sz val="8"/>
      <name val="Calibri"/>
      <family val="2"/>
      <scheme val="minor"/>
    </font>
    <font>
      <sz val="10"/>
      <name val="Arial"/>
      <family val="2"/>
    </font>
    <font>
      <sz val="8"/>
      <color rgb="FF000000"/>
      <name val="Calibri"/>
      <family val="2"/>
    </font>
    <font>
      <sz val="12"/>
      <name val="Arial"/>
      <family val="2"/>
    </font>
    <font>
      <b/>
      <sz val="8"/>
      <color theme="0"/>
      <name val="Calibri"/>
      <family val="2"/>
    </font>
    <font>
      <sz val="8"/>
      <color theme="9" tint="-0.249977111117893"/>
      <name val="Calibri"/>
      <family val="2"/>
    </font>
    <font>
      <sz val="8"/>
      <color indexed="9"/>
      <name val="Calibri"/>
      <family val="2"/>
    </font>
    <font>
      <sz val="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220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8" fillId="0" borderId="0"/>
    <xf numFmtId="0" fontId="8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88">
    <xf numFmtId="0" fontId="0" fillId="0" borderId="0" xfId="0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2" fontId="3" fillId="0" borderId="0" xfId="3" applyNumberFormat="1" applyFont="1" applyFill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4" fillId="0" borderId="0" xfId="3" applyFont="1" applyFill="1" applyBorder="1" applyAlignment="1">
      <alignment horizontal="center"/>
    </xf>
    <xf numFmtId="44" fontId="3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44" fontId="3" fillId="0" borderId="0" xfId="1" applyFont="1" applyFill="1" applyBorder="1" applyAlignment="1">
      <alignment horizontal="center"/>
    </xf>
    <xf numFmtId="9" fontId="3" fillId="0" borderId="5" xfId="2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0" xfId="0" applyNumberFormat="1" applyFont="1" applyFill="1" applyBorder="1" applyAlignment="1">
      <alignment horizontal="center"/>
    </xf>
    <xf numFmtId="0" fontId="11" fillId="2" borderId="0" xfId="3" applyFont="1" applyFill="1" applyBorder="1" applyAlignment="1">
      <alignment horizontal="center"/>
    </xf>
    <xf numFmtId="164" fontId="11" fillId="2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3" fillId="0" borderId="0" xfId="0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0" fontId="5" fillId="0" borderId="0" xfId="3" applyFont="1" applyFill="1" applyBorder="1" applyAlignment="1" applyProtection="1">
      <alignment horizontal="center"/>
      <protection hidden="1"/>
    </xf>
    <xf numFmtId="0" fontId="3" fillId="0" borderId="0" xfId="0" applyNumberFormat="1" applyFont="1" applyFill="1" applyBorder="1" applyAlignment="1" applyProtection="1">
      <alignment horizontal="center"/>
      <protection hidden="1"/>
    </xf>
    <xf numFmtId="0" fontId="6" fillId="0" borderId="0" xfId="3" applyFont="1" applyFill="1" applyBorder="1" applyAlignment="1" applyProtection="1">
      <alignment horizontal="center"/>
      <protection hidden="1"/>
    </xf>
    <xf numFmtId="44" fontId="3" fillId="0" borderId="0" xfId="0" applyNumberFormat="1" applyFont="1" applyFill="1" applyBorder="1" applyAlignment="1" applyProtection="1">
      <alignment horizontal="center"/>
      <protection hidden="1"/>
    </xf>
    <xf numFmtId="0" fontId="11" fillId="2" borderId="0" xfId="0" applyFont="1" applyFill="1" applyBorder="1" applyAlignment="1" applyProtection="1">
      <alignment horizontal="center"/>
      <protection hidden="1"/>
    </xf>
    <xf numFmtId="0" fontId="11" fillId="2" borderId="0" xfId="3" applyFont="1" applyFill="1" applyBorder="1" applyAlignment="1" applyProtection="1">
      <alignment horizontal="center"/>
      <protection hidden="1"/>
    </xf>
    <xf numFmtId="0" fontId="11" fillId="2" borderId="0" xfId="0" applyNumberFormat="1" applyFont="1" applyFill="1" applyBorder="1" applyAlignment="1" applyProtection="1">
      <alignment horizontal="center"/>
      <protection hidden="1"/>
    </xf>
    <xf numFmtId="44" fontId="11" fillId="2" borderId="0" xfId="0" applyNumberFormat="1" applyFont="1" applyFill="1" applyBorder="1" applyAlignment="1" applyProtection="1">
      <alignment horizontal="center"/>
      <protection hidden="1"/>
    </xf>
    <xf numFmtId="14" fontId="7" fillId="0" borderId="0" xfId="0" applyNumberFormat="1" applyFont="1" applyFill="1" applyBorder="1" applyAlignment="1" applyProtection="1">
      <alignment horizontal="center"/>
      <protection hidden="1"/>
    </xf>
    <xf numFmtId="0" fontId="7" fillId="0" borderId="0" xfId="0" applyFont="1" applyFill="1" applyBorder="1" applyAlignment="1" applyProtection="1">
      <alignment horizontal="center"/>
      <protection hidden="1"/>
    </xf>
    <xf numFmtId="0" fontId="14" fillId="2" borderId="0" xfId="1807" applyFont="1" applyFill="1" applyBorder="1" applyAlignment="1" applyProtection="1">
      <alignment horizontal="center" wrapText="1"/>
      <protection hidden="1"/>
    </xf>
    <xf numFmtId="2" fontId="11" fillId="2" borderId="0" xfId="0" applyNumberFormat="1" applyFont="1" applyFill="1" applyBorder="1" applyAlignment="1" applyProtection="1">
      <alignment horizontal="center"/>
      <protection hidden="1"/>
    </xf>
    <xf numFmtId="0" fontId="7" fillId="0" borderId="0" xfId="1807" applyFont="1" applyFill="1" applyBorder="1" applyAlignment="1" applyProtection="1">
      <alignment horizontal="center" wrapText="1"/>
      <protection hidden="1"/>
    </xf>
    <xf numFmtId="2" fontId="3" fillId="0" borderId="0" xfId="0" applyNumberFormat="1" applyFont="1" applyFill="1" applyBorder="1" applyAlignment="1" applyProtection="1">
      <alignment horizontal="center"/>
      <protection hidden="1"/>
    </xf>
    <xf numFmtId="14" fontId="7" fillId="0" borderId="0" xfId="1807" applyNumberFormat="1" applyFont="1" applyFill="1" applyBorder="1" applyAlignment="1" applyProtection="1">
      <alignment horizontal="center"/>
      <protection hidden="1"/>
    </xf>
    <xf numFmtId="1" fontId="3" fillId="0" borderId="0" xfId="0" applyNumberFormat="1" applyFont="1" applyFill="1" applyBorder="1" applyAlignment="1" applyProtection="1">
      <alignment horizontal="center"/>
      <protection hidden="1"/>
    </xf>
    <xf numFmtId="15" fontId="7" fillId="0" borderId="0" xfId="1807" applyNumberFormat="1" applyFont="1" applyFill="1" applyBorder="1" applyAlignment="1" applyProtection="1">
      <alignment horizontal="center"/>
      <protection hidden="1"/>
    </xf>
    <xf numFmtId="0" fontId="7" fillId="0" borderId="0" xfId="1807" applyFont="1" applyFill="1" applyBorder="1" applyAlignment="1" applyProtection="1">
      <alignment horizontal="center"/>
      <protection hidden="1"/>
    </xf>
    <xf numFmtId="0" fontId="14" fillId="2" borderId="0" xfId="1807" applyFont="1" applyFill="1" applyBorder="1" applyAlignment="1" applyProtection="1">
      <alignment horizontal="center"/>
      <protection hidden="1"/>
    </xf>
    <xf numFmtId="1" fontId="11" fillId="2" borderId="0" xfId="0" applyNumberFormat="1" applyFont="1" applyFill="1" applyBorder="1" applyAlignment="1" applyProtection="1">
      <alignment horizontal="center"/>
      <protection hidden="1"/>
    </xf>
    <xf numFmtId="0" fontId="11" fillId="0" borderId="0" xfId="3" applyFont="1" applyFill="1" applyBorder="1" applyAlignment="1" applyProtection="1">
      <alignment horizontal="center"/>
      <protection hidden="1"/>
    </xf>
    <xf numFmtId="2" fontId="11" fillId="0" borderId="0" xfId="0" applyNumberFormat="1" applyFont="1" applyFill="1" applyBorder="1" applyAlignment="1" applyProtection="1">
      <alignment horizontal="center"/>
      <protection hidden="1"/>
    </xf>
    <xf numFmtId="44" fontId="11" fillId="0" borderId="0" xfId="0" applyNumberFormat="1" applyFont="1" applyFill="1" applyBorder="1" applyAlignment="1" applyProtection="1">
      <alignment horizontal="center"/>
      <protection hidden="1"/>
    </xf>
    <xf numFmtId="0" fontId="14" fillId="2" borderId="0" xfId="2013" applyFont="1" applyFill="1" applyBorder="1" applyAlignment="1" applyProtection="1">
      <alignment horizontal="center"/>
      <protection hidden="1"/>
    </xf>
    <xf numFmtId="0" fontId="7" fillId="0" borderId="0" xfId="2013" applyFont="1" applyFill="1" applyBorder="1" applyAlignment="1" applyProtection="1">
      <alignment horizontal="center"/>
      <protection hidden="1"/>
    </xf>
    <xf numFmtId="0" fontId="6" fillId="0" borderId="0" xfId="0" applyFont="1" applyFill="1" applyBorder="1" applyAlignment="1" applyProtection="1">
      <alignment horizontal="center"/>
      <protection hidden="1"/>
    </xf>
    <xf numFmtId="14" fontId="7" fillId="0" borderId="0" xfId="2013" applyNumberFormat="1" applyFont="1" applyFill="1" applyBorder="1" applyAlignment="1" applyProtection="1">
      <alignment horizontal="center"/>
      <protection hidden="1"/>
    </xf>
    <xf numFmtId="0" fontId="14" fillId="2" borderId="0" xfId="0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0" fontId="9" fillId="0" borderId="0" xfId="0" applyFont="1" applyFill="1" applyBorder="1" applyAlignment="1" applyProtection="1">
      <alignment horizontal="center"/>
      <protection hidden="1"/>
    </xf>
    <xf numFmtId="0" fontId="11" fillId="2" borderId="0" xfId="5" applyFont="1" applyFill="1" applyBorder="1" applyAlignment="1" applyProtection="1">
      <alignment horizontal="center"/>
      <protection hidden="1"/>
    </xf>
    <xf numFmtId="0" fontId="6" fillId="0" borderId="0" xfId="5" applyFont="1" applyFill="1" applyBorder="1" applyAlignment="1" applyProtection="1">
      <alignment horizontal="center"/>
      <protection hidden="1"/>
    </xf>
    <xf numFmtId="0" fontId="13" fillId="0" borderId="0" xfId="5" applyFont="1" applyFill="1" applyBorder="1" applyAlignment="1" applyProtection="1">
      <alignment horizontal="center"/>
      <protection hidden="1"/>
    </xf>
    <xf numFmtId="0" fontId="7" fillId="2" borderId="0" xfId="2013" applyFont="1" applyFill="1" applyBorder="1" applyAlignment="1" applyProtection="1">
      <alignment horizontal="center"/>
      <protection hidden="1"/>
    </xf>
    <xf numFmtId="164" fontId="3" fillId="0" borderId="0" xfId="0" applyNumberFormat="1" applyFont="1" applyFill="1" applyBorder="1" applyAlignment="1" applyProtection="1">
      <alignment horizontal="center"/>
      <protection hidden="1"/>
    </xf>
    <xf numFmtId="9" fontId="3" fillId="0" borderId="0" xfId="2" applyFont="1" applyFill="1" applyBorder="1" applyAlignment="1" applyProtection="1">
      <alignment horizontal="center"/>
      <protection hidden="1"/>
    </xf>
    <xf numFmtId="44" fontId="3" fillId="0" borderId="0" xfId="1" applyFont="1" applyFill="1" applyBorder="1" applyAlignment="1" applyProtection="1">
      <alignment horizontal="center"/>
      <protection hidden="1"/>
    </xf>
    <xf numFmtId="9" fontId="3" fillId="0" borderId="0" xfId="0" applyNumberFormat="1" applyFont="1" applyFill="1" applyBorder="1" applyAlignment="1" applyProtection="1">
      <alignment horizontal="center"/>
      <protection hidden="1"/>
    </xf>
    <xf numFmtId="44" fontId="11" fillId="2" borderId="0" xfId="1" applyFont="1" applyFill="1" applyBorder="1" applyAlignment="1" applyProtection="1">
      <alignment horizontal="center"/>
      <protection hidden="1"/>
    </xf>
    <xf numFmtId="164" fontId="11" fillId="2" borderId="0" xfId="0" applyNumberFormat="1" applyFont="1" applyFill="1" applyBorder="1" applyAlignment="1" applyProtection="1">
      <alignment horizontal="center"/>
      <protection hidden="1"/>
    </xf>
    <xf numFmtId="9" fontId="11" fillId="2" borderId="0" xfId="2" applyFont="1" applyFill="1" applyBorder="1" applyAlignment="1" applyProtection="1">
      <alignment horizontal="center"/>
      <protection hidden="1"/>
    </xf>
    <xf numFmtId="9" fontId="11" fillId="2" borderId="0" xfId="0" applyNumberFormat="1" applyFont="1" applyFill="1" applyBorder="1" applyAlignment="1" applyProtection="1">
      <alignment horizontal="center"/>
      <protection hidden="1"/>
    </xf>
    <xf numFmtId="44" fontId="11" fillId="0" borderId="0" xfId="1" applyFont="1" applyFill="1" applyBorder="1" applyAlignment="1" applyProtection="1">
      <alignment horizontal="center"/>
      <protection hidden="1"/>
    </xf>
    <xf numFmtId="164" fontId="11" fillId="0" borderId="0" xfId="0" applyNumberFormat="1" applyFont="1" applyFill="1" applyBorder="1" applyAlignment="1" applyProtection="1">
      <alignment horizontal="center"/>
      <protection hidden="1"/>
    </xf>
    <xf numFmtId="9" fontId="11" fillId="0" borderId="0" xfId="2" applyFont="1" applyFill="1" applyBorder="1" applyAlignment="1" applyProtection="1">
      <alignment horizontal="center"/>
      <protection hidden="1"/>
    </xf>
    <xf numFmtId="0" fontId="11" fillId="0" borderId="0" xfId="0" applyFont="1" applyFill="1" applyBorder="1" applyAlignment="1" applyProtection="1">
      <alignment horizontal="center"/>
      <protection hidden="1"/>
    </xf>
    <xf numFmtId="9" fontId="11" fillId="0" borderId="0" xfId="0" applyNumberFormat="1" applyFont="1" applyFill="1" applyBorder="1" applyAlignment="1" applyProtection="1">
      <alignment horizontal="center"/>
      <protection hidden="1"/>
    </xf>
    <xf numFmtId="165" fontId="11" fillId="2" borderId="0" xfId="4" applyNumberFormat="1" applyFont="1" applyFill="1" applyBorder="1" applyAlignment="1" applyProtection="1">
      <alignment horizontal="center"/>
      <protection hidden="1"/>
    </xf>
    <xf numFmtId="44" fontId="3" fillId="0" borderId="4" xfId="1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locked="0"/>
    </xf>
    <xf numFmtId="0" fontId="11" fillId="2" borderId="0" xfId="0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Alignment="1" applyProtection="1">
      <alignment horizontal="center"/>
      <protection locked="0"/>
    </xf>
    <xf numFmtId="44" fontId="11" fillId="2" borderId="0" xfId="1" applyFont="1" applyFill="1" applyBorder="1" applyAlignment="1" applyProtection="1">
      <alignment horizontal="center"/>
      <protection locked="0"/>
    </xf>
    <xf numFmtId="44" fontId="3" fillId="3" borderId="0" xfId="1" applyFont="1" applyFill="1" applyBorder="1" applyAlignment="1" applyProtection="1">
      <alignment horizontal="center"/>
      <protection locked="0"/>
    </xf>
    <xf numFmtId="2" fontId="11" fillId="2" borderId="0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center"/>
      <protection hidden="1"/>
    </xf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0" fillId="0" borderId="6" xfId="0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0" xfId="0" applyBorder="1" applyAlignment="1"/>
    <xf numFmtId="0" fontId="0" fillId="0" borderId="10" xfId="0" applyBorder="1" applyAlignment="1"/>
    <xf numFmtId="0" fontId="0" fillId="0" borderId="11" xfId="0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0" fillId="0" borderId="12" xfId="0" applyBorder="1" applyAlignment="1"/>
    <xf numFmtId="0" fontId="0" fillId="0" borderId="13" xfId="0" applyBorder="1" applyAlignment="1"/>
  </cellXfs>
  <cellStyles count="3220">
    <cellStyle name="Comma 2" xfId="6"/>
    <cellStyle name="Comma 2 2" xfId="7"/>
    <cellStyle name="Comma 3" xfId="8"/>
    <cellStyle name="Comma 5" xfId="9"/>
    <cellStyle name="Comma 5 10" xfId="10"/>
    <cellStyle name="Comma 5 10 2" xfId="11"/>
    <cellStyle name="Comma 5 10 3" xfId="12"/>
    <cellStyle name="Comma 5 10 4" xfId="13"/>
    <cellStyle name="Comma 5 10 5" xfId="14"/>
    <cellStyle name="Comma 5 11" xfId="15"/>
    <cellStyle name="Comma 5 11 2" xfId="16"/>
    <cellStyle name="Comma 5 11 3" xfId="17"/>
    <cellStyle name="Comma 5 11 4" xfId="18"/>
    <cellStyle name="Comma 5 11 5" xfId="19"/>
    <cellStyle name="Comma 5 12" xfId="20"/>
    <cellStyle name="Comma 5 12 2" xfId="21"/>
    <cellStyle name="Comma 5 12 3" xfId="22"/>
    <cellStyle name="Comma 5 12 4" xfId="23"/>
    <cellStyle name="Comma 5 12 5" xfId="24"/>
    <cellStyle name="Comma 5 13" xfId="25"/>
    <cellStyle name="Comma 5 13 2" xfId="26"/>
    <cellStyle name="Comma 5 13 3" xfId="27"/>
    <cellStyle name="Comma 5 13 4" xfId="28"/>
    <cellStyle name="Comma 5 13 5" xfId="29"/>
    <cellStyle name="Comma 5 14" xfId="30"/>
    <cellStyle name="Comma 5 14 2" xfId="31"/>
    <cellStyle name="Comma 5 14 3" xfId="32"/>
    <cellStyle name="Comma 5 14 4" xfId="33"/>
    <cellStyle name="Comma 5 14 5" xfId="34"/>
    <cellStyle name="Comma 5 15" xfId="35"/>
    <cellStyle name="Comma 5 15 2" xfId="36"/>
    <cellStyle name="Comma 5 15 3" xfId="37"/>
    <cellStyle name="Comma 5 15 4" xfId="38"/>
    <cellStyle name="Comma 5 15 5" xfId="39"/>
    <cellStyle name="Comma 5 16" xfId="40"/>
    <cellStyle name="Comma 5 16 2" xfId="41"/>
    <cellStyle name="Comma 5 16 3" xfId="42"/>
    <cellStyle name="Comma 5 16 4" xfId="43"/>
    <cellStyle name="Comma 5 16 5" xfId="44"/>
    <cellStyle name="Comma 5 17" xfId="45"/>
    <cellStyle name="Comma 5 17 2" xfId="46"/>
    <cellStyle name="Comma 5 17 3" xfId="47"/>
    <cellStyle name="Comma 5 17 4" xfId="48"/>
    <cellStyle name="Comma 5 17 5" xfId="49"/>
    <cellStyle name="Comma 5 18" xfId="50"/>
    <cellStyle name="Comma 5 18 2" xfId="51"/>
    <cellStyle name="Comma 5 18 3" xfId="52"/>
    <cellStyle name="Comma 5 18 4" xfId="53"/>
    <cellStyle name="Comma 5 18 5" xfId="54"/>
    <cellStyle name="Comma 5 19" xfId="55"/>
    <cellStyle name="Comma 5 19 2" xfId="56"/>
    <cellStyle name="Comma 5 19 3" xfId="57"/>
    <cellStyle name="Comma 5 19 4" xfId="58"/>
    <cellStyle name="Comma 5 19 5" xfId="59"/>
    <cellStyle name="Comma 5 2" xfId="60"/>
    <cellStyle name="Comma 5 2 10" xfId="61"/>
    <cellStyle name="Comma 5 2 11" xfId="62"/>
    <cellStyle name="Comma 5 2 12" xfId="63"/>
    <cellStyle name="Comma 5 2 13" xfId="64"/>
    <cellStyle name="Comma 5 2 2" xfId="65"/>
    <cellStyle name="Comma 5 2 2 2" xfId="66"/>
    <cellStyle name="Comma 5 2 2 3" xfId="67"/>
    <cellStyle name="Comma 5 2 2 4" xfId="68"/>
    <cellStyle name="Comma 5 2 2 5" xfId="69"/>
    <cellStyle name="Comma 5 2 3" xfId="70"/>
    <cellStyle name="Comma 5 2 3 2" xfId="71"/>
    <cellStyle name="Comma 5 2 3 3" xfId="72"/>
    <cellStyle name="Comma 5 2 3 4" xfId="73"/>
    <cellStyle name="Comma 5 2 3 5" xfId="74"/>
    <cellStyle name="Comma 5 2 4" xfId="75"/>
    <cellStyle name="Comma 5 2 4 2" xfId="76"/>
    <cellStyle name="Comma 5 2 4 3" xfId="77"/>
    <cellStyle name="Comma 5 2 4 4" xfId="78"/>
    <cellStyle name="Comma 5 2 4 5" xfId="79"/>
    <cellStyle name="Comma 5 2 5" xfId="80"/>
    <cellStyle name="Comma 5 2 5 2" xfId="81"/>
    <cellStyle name="Comma 5 2 5 3" xfId="82"/>
    <cellStyle name="Comma 5 2 5 4" xfId="83"/>
    <cellStyle name="Comma 5 2 5 5" xfId="84"/>
    <cellStyle name="Comma 5 2 6" xfId="85"/>
    <cellStyle name="Comma 5 2 6 2" xfId="86"/>
    <cellStyle name="Comma 5 2 6 3" xfId="87"/>
    <cellStyle name="Comma 5 2 6 4" xfId="88"/>
    <cellStyle name="Comma 5 2 6 5" xfId="89"/>
    <cellStyle name="Comma 5 2 7" xfId="90"/>
    <cellStyle name="Comma 5 2 7 2" xfId="91"/>
    <cellStyle name="Comma 5 2 7 3" xfId="92"/>
    <cellStyle name="Comma 5 2 7 4" xfId="93"/>
    <cellStyle name="Comma 5 2 7 5" xfId="94"/>
    <cellStyle name="Comma 5 2 8" xfId="95"/>
    <cellStyle name="Comma 5 2 8 2" xfId="96"/>
    <cellStyle name="Comma 5 2 8 3" xfId="97"/>
    <cellStyle name="Comma 5 2 8 4" xfId="98"/>
    <cellStyle name="Comma 5 2 8 5" xfId="99"/>
    <cellStyle name="Comma 5 2 9" xfId="100"/>
    <cellStyle name="Comma 5 2 9 2" xfId="101"/>
    <cellStyle name="Comma 5 2 9 3" xfId="102"/>
    <cellStyle name="Comma 5 2 9 4" xfId="103"/>
    <cellStyle name="Comma 5 2 9 5" xfId="104"/>
    <cellStyle name="Comma 5 20" xfId="105"/>
    <cellStyle name="Comma 5 20 2" xfId="106"/>
    <cellStyle name="Comma 5 20 3" xfId="107"/>
    <cellStyle name="Comma 5 20 4" xfId="108"/>
    <cellStyle name="Comma 5 20 5" xfId="109"/>
    <cellStyle name="Comma 5 21" xfId="110"/>
    <cellStyle name="Comma 5 21 2" xfId="111"/>
    <cellStyle name="Comma 5 21 3" xfId="112"/>
    <cellStyle name="Comma 5 21 4" xfId="113"/>
    <cellStyle name="Comma 5 21 5" xfId="114"/>
    <cellStyle name="Comma 5 22" xfId="115"/>
    <cellStyle name="Comma 5 22 2" xfId="116"/>
    <cellStyle name="Comma 5 22 3" xfId="117"/>
    <cellStyle name="Comma 5 22 4" xfId="118"/>
    <cellStyle name="Comma 5 22 5" xfId="119"/>
    <cellStyle name="Comma 5 23" xfId="120"/>
    <cellStyle name="Comma 5 23 2" xfId="121"/>
    <cellStyle name="Comma 5 23 3" xfId="122"/>
    <cellStyle name="Comma 5 23 4" xfId="123"/>
    <cellStyle name="Comma 5 23 5" xfId="124"/>
    <cellStyle name="Comma 5 24" xfId="125"/>
    <cellStyle name="Comma 5 24 2" xfId="126"/>
    <cellStyle name="Comma 5 24 3" xfId="127"/>
    <cellStyle name="Comma 5 24 4" xfId="128"/>
    <cellStyle name="Comma 5 24 5" xfId="129"/>
    <cellStyle name="Comma 5 25" xfId="130"/>
    <cellStyle name="Comma 5 25 2" xfId="131"/>
    <cellStyle name="Comma 5 25 3" xfId="132"/>
    <cellStyle name="Comma 5 25 4" xfId="133"/>
    <cellStyle name="Comma 5 25 5" xfId="134"/>
    <cellStyle name="Comma 5 26" xfId="135"/>
    <cellStyle name="Comma 5 26 2" xfId="136"/>
    <cellStyle name="Comma 5 26 3" xfId="137"/>
    <cellStyle name="Comma 5 26 4" xfId="138"/>
    <cellStyle name="Comma 5 26 5" xfId="139"/>
    <cellStyle name="Comma 5 27" xfId="140"/>
    <cellStyle name="Comma 5 27 2" xfId="141"/>
    <cellStyle name="Comma 5 27 3" xfId="142"/>
    <cellStyle name="Comma 5 27 4" xfId="143"/>
    <cellStyle name="Comma 5 27 5" xfId="144"/>
    <cellStyle name="Comma 5 28" xfId="145"/>
    <cellStyle name="Comma 5 28 2" xfId="146"/>
    <cellStyle name="Comma 5 28 3" xfId="147"/>
    <cellStyle name="Comma 5 28 4" xfId="148"/>
    <cellStyle name="Comma 5 28 5" xfId="149"/>
    <cellStyle name="Comma 5 29" xfId="150"/>
    <cellStyle name="Comma 5 29 2" xfId="151"/>
    <cellStyle name="Comma 5 29 3" xfId="152"/>
    <cellStyle name="Comma 5 29 4" xfId="153"/>
    <cellStyle name="Comma 5 29 5" xfId="154"/>
    <cellStyle name="Comma 5 3" xfId="155"/>
    <cellStyle name="Comma 5 3 2" xfId="156"/>
    <cellStyle name="Comma 5 3 3" xfId="157"/>
    <cellStyle name="Comma 5 3 4" xfId="158"/>
    <cellStyle name="Comma 5 3 5" xfId="159"/>
    <cellStyle name="Comma 5 30" xfId="160"/>
    <cellStyle name="Comma 5 30 2" xfId="161"/>
    <cellStyle name="Comma 5 30 3" xfId="162"/>
    <cellStyle name="Comma 5 30 4" xfId="163"/>
    <cellStyle name="Comma 5 30 5" xfId="164"/>
    <cellStyle name="Comma 5 31" xfId="165"/>
    <cellStyle name="Comma 5 31 2" xfId="166"/>
    <cellStyle name="Comma 5 31 3" xfId="167"/>
    <cellStyle name="Comma 5 31 4" xfId="168"/>
    <cellStyle name="Comma 5 31 5" xfId="169"/>
    <cellStyle name="Comma 5 32" xfId="170"/>
    <cellStyle name="Comma 5 32 2" xfId="171"/>
    <cellStyle name="Comma 5 32 3" xfId="172"/>
    <cellStyle name="Comma 5 32 4" xfId="173"/>
    <cellStyle name="Comma 5 32 5" xfId="174"/>
    <cellStyle name="Comma 5 33" xfId="175"/>
    <cellStyle name="Comma 5 33 2" xfId="176"/>
    <cellStyle name="Comma 5 33 3" xfId="177"/>
    <cellStyle name="Comma 5 33 4" xfId="178"/>
    <cellStyle name="Comma 5 33 5" xfId="179"/>
    <cellStyle name="Comma 5 34" xfId="180"/>
    <cellStyle name="Comma 5 34 2" xfId="181"/>
    <cellStyle name="Comma 5 34 3" xfId="182"/>
    <cellStyle name="Comma 5 34 4" xfId="183"/>
    <cellStyle name="Comma 5 34 5" xfId="184"/>
    <cellStyle name="Comma 5 4" xfId="185"/>
    <cellStyle name="Comma 5 4 2" xfId="186"/>
    <cellStyle name="Comma 5 4 3" xfId="187"/>
    <cellStyle name="Comma 5 4 4" xfId="188"/>
    <cellStyle name="Comma 5 4 5" xfId="189"/>
    <cellStyle name="Comma 5 5" xfId="190"/>
    <cellStyle name="Comma 5 5 2" xfId="191"/>
    <cellStyle name="Comma 5 5 3" xfId="192"/>
    <cellStyle name="Comma 5 5 4" xfId="193"/>
    <cellStyle name="Comma 5 5 5" xfId="194"/>
    <cellStyle name="Comma 5 6" xfId="195"/>
    <cellStyle name="Comma 5 6 2" xfId="196"/>
    <cellStyle name="Comma 5 6 3" xfId="197"/>
    <cellStyle name="Comma 5 6 4" xfId="198"/>
    <cellStyle name="Comma 5 6 5" xfId="199"/>
    <cellStyle name="Comma 5 7" xfId="200"/>
    <cellStyle name="Comma 5 7 2" xfId="201"/>
    <cellStyle name="Comma 5 7 3" xfId="202"/>
    <cellStyle name="Comma 5 7 4" xfId="203"/>
    <cellStyle name="Comma 5 7 5" xfId="204"/>
    <cellStyle name="Comma 5 8" xfId="205"/>
    <cellStyle name="Comma 5 8 2" xfId="206"/>
    <cellStyle name="Comma 5 8 3" xfId="207"/>
    <cellStyle name="Comma 5 8 4" xfId="208"/>
    <cellStyle name="Comma 5 8 5" xfId="209"/>
    <cellStyle name="Comma 5 9" xfId="210"/>
    <cellStyle name="Comma 5 9 2" xfId="211"/>
    <cellStyle name="Comma 5 9 3" xfId="212"/>
    <cellStyle name="Comma 5 9 4" xfId="213"/>
    <cellStyle name="Comma 5 9 5" xfId="214"/>
    <cellStyle name="Currency" xfId="1" builtinId="4"/>
    <cellStyle name="Currency 2" xfId="215"/>
    <cellStyle name="Currency 2 2" xfId="216"/>
    <cellStyle name="Currency 2 2 2" xfId="217"/>
    <cellStyle name="Currency 2 2 3" xfId="218"/>
    <cellStyle name="Currency 2 2 4" xfId="219"/>
    <cellStyle name="Currency 2 2 5" xfId="220"/>
    <cellStyle name="Currency 3" xfId="221"/>
    <cellStyle name="Currency 3 10" xfId="222"/>
    <cellStyle name="Currency 3 10 2" xfId="223"/>
    <cellStyle name="Currency 3 10 3" xfId="224"/>
    <cellStyle name="Currency 3 10 4" xfId="225"/>
    <cellStyle name="Currency 3 10 5" xfId="226"/>
    <cellStyle name="Currency 3 11" xfId="227"/>
    <cellStyle name="Currency 3 11 2" xfId="228"/>
    <cellStyle name="Currency 3 11 3" xfId="229"/>
    <cellStyle name="Currency 3 11 4" xfId="230"/>
    <cellStyle name="Currency 3 11 5" xfId="231"/>
    <cellStyle name="Currency 3 12" xfId="232"/>
    <cellStyle name="Currency 3 12 2" xfId="233"/>
    <cellStyle name="Currency 3 12 3" xfId="234"/>
    <cellStyle name="Currency 3 12 4" xfId="235"/>
    <cellStyle name="Currency 3 12 5" xfId="236"/>
    <cellStyle name="Currency 3 13" xfId="237"/>
    <cellStyle name="Currency 3 13 2" xfId="238"/>
    <cellStyle name="Currency 3 13 3" xfId="239"/>
    <cellStyle name="Currency 3 13 4" xfId="240"/>
    <cellStyle name="Currency 3 13 5" xfId="241"/>
    <cellStyle name="Currency 3 14" xfId="242"/>
    <cellStyle name="Currency 3 14 2" xfId="243"/>
    <cellStyle name="Currency 3 14 3" xfId="244"/>
    <cellStyle name="Currency 3 14 4" xfId="245"/>
    <cellStyle name="Currency 3 14 5" xfId="246"/>
    <cellStyle name="Currency 3 15" xfId="247"/>
    <cellStyle name="Currency 3 15 2" xfId="248"/>
    <cellStyle name="Currency 3 15 3" xfId="249"/>
    <cellStyle name="Currency 3 15 4" xfId="250"/>
    <cellStyle name="Currency 3 15 5" xfId="251"/>
    <cellStyle name="Currency 3 16" xfId="252"/>
    <cellStyle name="Currency 3 16 2" xfId="253"/>
    <cellStyle name="Currency 3 16 3" xfId="254"/>
    <cellStyle name="Currency 3 16 4" xfId="255"/>
    <cellStyle name="Currency 3 16 5" xfId="256"/>
    <cellStyle name="Currency 3 17" xfId="257"/>
    <cellStyle name="Currency 3 17 2" xfId="258"/>
    <cellStyle name="Currency 3 17 3" xfId="259"/>
    <cellStyle name="Currency 3 17 4" xfId="260"/>
    <cellStyle name="Currency 3 17 5" xfId="261"/>
    <cellStyle name="Currency 3 18" xfId="262"/>
    <cellStyle name="Currency 3 18 2" xfId="263"/>
    <cellStyle name="Currency 3 18 3" xfId="264"/>
    <cellStyle name="Currency 3 18 4" xfId="265"/>
    <cellStyle name="Currency 3 18 5" xfId="266"/>
    <cellStyle name="Currency 3 19" xfId="267"/>
    <cellStyle name="Currency 3 19 2" xfId="268"/>
    <cellStyle name="Currency 3 19 3" xfId="269"/>
    <cellStyle name="Currency 3 19 4" xfId="270"/>
    <cellStyle name="Currency 3 19 5" xfId="271"/>
    <cellStyle name="Currency 3 2" xfId="272"/>
    <cellStyle name="Currency 3 2 10" xfId="273"/>
    <cellStyle name="Currency 3 2 11" xfId="274"/>
    <cellStyle name="Currency 3 2 12" xfId="275"/>
    <cellStyle name="Currency 3 2 13" xfId="276"/>
    <cellStyle name="Currency 3 2 2" xfId="277"/>
    <cellStyle name="Currency 3 2 2 2" xfId="278"/>
    <cellStyle name="Currency 3 2 2 3" xfId="279"/>
    <cellStyle name="Currency 3 2 2 4" xfId="280"/>
    <cellStyle name="Currency 3 2 2 5" xfId="281"/>
    <cellStyle name="Currency 3 2 3" xfId="282"/>
    <cellStyle name="Currency 3 2 3 2" xfId="283"/>
    <cellStyle name="Currency 3 2 3 3" xfId="284"/>
    <cellStyle name="Currency 3 2 3 4" xfId="285"/>
    <cellStyle name="Currency 3 2 3 5" xfId="286"/>
    <cellStyle name="Currency 3 2 4" xfId="287"/>
    <cellStyle name="Currency 3 2 4 2" xfId="288"/>
    <cellStyle name="Currency 3 2 4 3" xfId="289"/>
    <cellStyle name="Currency 3 2 4 4" xfId="290"/>
    <cellStyle name="Currency 3 2 4 5" xfId="291"/>
    <cellStyle name="Currency 3 2 5" xfId="292"/>
    <cellStyle name="Currency 3 2 5 2" xfId="293"/>
    <cellStyle name="Currency 3 2 5 3" xfId="294"/>
    <cellStyle name="Currency 3 2 5 4" xfId="295"/>
    <cellStyle name="Currency 3 2 5 5" xfId="296"/>
    <cellStyle name="Currency 3 2 6" xfId="297"/>
    <cellStyle name="Currency 3 2 6 2" xfId="298"/>
    <cellStyle name="Currency 3 2 6 3" xfId="299"/>
    <cellStyle name="Currency 3 2 6 4" xfId="300"/>
    <cellStyle name="Currency 3 2 6 5" xfId="301"/>
    <cellStyle name="Currency 3 2 7" xfId="302"/>
    <cellStyle name="Currency 3 2 7 2" xfId="303"/>
    <cellStyle name="Currency 3 2 7 3" xfId="304"/>
    <cellStyle name="Currency 3 2 7 4" xfId="305"/>
    <cellStyle name="Currency 3 2 7 5" xfId="306"/>
    <cellStyle name="Currency 3 2 8" xfId="307"/>
    <cellStyle name="Currency 3 2 8 2" xfId="308"/>
    <cellStyle name="Currency 3 2 8 3" xfId="309"/>
    <cellStyle name="Currency 3 2 8 4" xfId="310"/>
    <cellStyle name="Currency 3 2 8 5" xfId="311"/>
    <cellStyle name="Currency 3 2 9" xfId="312"/>
    <cellStyle name="Currency 3 2 9 2" xfId="313"/>
    <cellStyle name="Currency 3 2 9 3" xfId="314"/>
    <cellStyle name="Currency 3 2 9 4" xfId="315"/>
    <cellStyle name="Currency 3 2 9 5" xfId="316"/>
    <cellStyle name="Currency 3 20" xfId="317"/>
    <cellStyle name="Currency 3 20 2" xfId="318"/>
    <cellStyle name="Currency 3 20 3" xfId="319"/>
    <cellStyle name="Currency 3 20 4" xfId="320"/>
    <cellStyle name="Currency 3 20 5" xfId="321"/>
    <cellStyle name="Currency 3 21" xfId="322"/>
    <cellStyle name="Currency 3 21 2" xfId="323"/>
    <cellStyle name="Currency 3 21 3" xfId="324"/>
    <cellStyle name="Currency 3 21 4" xfId="325"/>
    <cellStyle name="Currency 3 21 5" xfId="326"/>
    <cellStyle name="Currency 3 22" xfId="327"/>
    <cellStyle name="Currency 3 22 2" xfId="328"/>
    <cellStyle name="Currency 3 22 3" xfId="329"/>
    <cellStyle name="Currency 3 22 4" xfId="330"/>
    <cellStyle name="Currency 3 22 5" xfId="331"/>
    <cellStyle name="Currency 3 23" xfId="332"/>
    <cellStyle name="Currency 3 23 2" xfId="333"/>
    <cellStyle name="Currency 3 23 3" xfId="334"/>
    <cellStyle name="Currency 3 23 4" xfId="335"/>
    <cellStyle name="Currency 3 23 5" xfId="336"/>
    <cellStyle name="Currency 3 24" xfId="337"/>
    <cellStyle name="Currency 3 24 2" xfId="338"/>
    <cellStyle name="Currency 3 24 3" xfId="339"/>
    <cellStyle name="Currency 3 24 4" xfId="340"/>
    <cellStyle name="Currency 3 24 5" xfId="341"/>
    <cellStyle name="Currency 3 25" xfId="342"/>
    <cellStyle name="Currency 3 25 2" xfId="343"/>
    <cellStyle name="Currency 3 25 3" xfId="344"/>
    <cellStyle name="Currency 3 25 4" xfId="345"/>
    <cellStyle name="Currency 3 25 5" xfId="346"/>
    <cellStyle name="Currency 3 26" xfId="347"/>
    <cellStyle name="Currency 3 26 2" xfId="348"/>
    <cellStyle name="Currency 3 26 3" xfId="349"/>
    <cellStyle name="Currency 3 26 4" xfId="350"/>
    <cellStyle name="Currency 3 26 5" xfId="351"/>
    <cellStyle name="Currency 3 27" xfId="352"/>
    <cellStyle name="Currency 3 27 2" xfId="353"/>
    <cellStyle name="Currency 3 27 3" xfId="354"/>
    <cellStyle name="Currency 3 27 4" xfId="355"/>
    <cellStyle name="Currency 3 27 5" xfId="356"/>
    <cellStyle name="Currency 3 28" xfId="357"/>
    <cellStyle name="Currency 3 28 2" xfId="358"/>
    <cellStyle name="Currency 3 28 3" xfId="359"/>
    <cellStyle name="Currency 3 28 4" xfId="360"/>
    <cellStyle name="Currency 3 28 5" xfId="361"/>
    <cellStyle name="Currency 3 29" xfId="362"/>
    <cellStyle name="Currency 3 29 2" xfId="363"/>
    <cellStyle name="Currency 3 29 3" xfId="364"/>
    <cellStyle name="Currency 3 29 4" xfId="365"/>
    <cellStyle name="Currency 3 29 5" xfId="366"/>
    <cellStyle name="Currency 3 3" xfId="367"/>
    <cellStyle name="Currency 3 3 2" xfId="368"/>
    <cellStyle name="Currency 3 3 3" xfId="369"/>
    <cellStyle name="Currency 3 3 4" xfId="370"/>
    <cellStyle name="Currency 3 3 5" xfId="371"/>
    <cellStyle name="Currency 3 30" xfId="372"/>
    <cellStyle name="Currency 3 30 2" xfId="373"/>
    <cellStyle name="Currency 3 30 3" xfId="374"/>
    <cellStyle name="Currency 3 30 4" xfId="375"/>
    <cellStyle name="Currency 3 30 5" xfId="376"/>
    <cellStyle name="Currency 3 31" xfId="377"/>
    <cellStyle name="Currency 3 31 2" xfId="378"/>
    <cellStyle name="Currency 3 31 3" xfId="379"/>
    <cellStyle name="Currency 3 31 4" xfId="380"/>
    <cellStyle name="Currency 3 31 5" xfId="381"/>
    <cellStyle name="Currency 3 32" xfId="382"/>
    <cellStyle name="Currency 3 32 2" xfId="383"/>
    <cellStyle name="Currency 3 32 3" xfId="384"/>
    <cellStyle name="Currency 3 32 4" xfId="385"/>
    <cellStyle name="Currency 3 32 5" xfId="386"/>
    <cellStyle name="Currency 3 33" xfId="387"/>
    <cellStyle name="Currency 3 33 2" xfId="388"/>
    <cellStyle name="Currency 3 33 3" xfId="389"/>
    <cellStyle name="Currency 3 33 4" xfId="390"/>
    <cellStyle name="Currency 3 33 5" xfId="391"/>
    <cellStyle name="Currency 3 34" xfId="392"/>
    <cellStyle name="Currency 3 34 2" xfId="393"/>
    <cellStyle name="Currency 3 34 3" xfId="394"/>
    <cellStyle name="Currency 3 34 4" xfId="395"/>
    <cellStyle name="Currency 3 34 5" xfId="396"/>
    <cellStyle name="Currency 3 4" xfId="397"/>
    <cellStyle name="Currency 3 4 2" xfId="398"/>
    <cellStyle name="Currency 3 4 3" xfId="399"/>
    <cellStyle name="Currency 3 4 4" xfId="400"/>
    <cellStyle name="Currency 3 4 5" xfId="401"/>
    <cellStyle name="Currency 3 5" xfId="402"/>
    <cellStyle name="Currency 3 5 2" xfId="403"/>
    <cellStyle name="Currency 3 5 3" xfId="404"/>
    <cellStyle name="Currency 3 5 4" xfId="405"/>
    <cellStyle name="Currency 3 5 5" xfId="406"/>
    <cellStyle name="Currency 3 6" xfId="407"/>
    <cellStyle name="Currency 3 6 2" xfId="408"/>
    <cellStyle name="Currency 3 6 3" xfId="409"/>
    <cellStyle name="Currency 3 6 4" xfId="410"/>
    <cellStyle name="Currency 3 6 5" xfId="411"/>
    <cellStyle name="Currency 3 7" xfId="412"/>
    <cellStyle name="Currency 3 7 2" xfId="413"/>
    <cellStyle name="Currency 3 7 3" xfId="414"/>
    <cellStyle name="Currency 3 7 4" xfId="415"/>
    <cellStyle name="Currency 3 7 5" xfId="416"/>
    <cellStyle name="Currency 3 8" xfId="417"/>
    <cellStyle name="Currency 3 8 2" xfId="418"/>
    <cellStyle name="Currency 3 8 3" xfId="419"/>
    <cellStyle name="Currency 3 8 4" xfId="420"/>
    <cellStyle name="Currency 3 8 5" xfId="421"/>
    <cellStyle name="Currency 3 9" xfId="422"/>
    <cellStyle name="Currency 3 9 2" xfId="423"/>
    <cellStyle name="Currency 3 9 3" xfId="424"/>
    <cellStyle name="Currency 3 9 4" xfId="425"/>
    <cellStyle name="Currency 3 9 5" xfId="426"/>
    <cellStyle name="Currency 5" xfId="427"/>
    <cellStyle name="Currency 5 10" xfId="428"/>
    <cellStyle name="Currency 5 10 2" xfId="429"/>
    <cellStyle name="Currency 5 10 3" xfId="430"/>
    <cellStyle name="Currency 5 10 4" xfId="431"/>
    <cellStyle name="Currency 5 10 5" xfId="432"/>
    <cellStyle name="Currency 5 11" xfId="433"/>
    <cellStyle name="Currency 5 11 2" xfId="434"/>
    <cellStyle name="Currency 5 11 3" xfId="435"/>
    <cellStyle name="Currency 5 11 4" xfId="436"/>
    <cellStyle name="Currency 5 11 5" xfId="437"/>
    <cellStyle name="Currency 5 12" xfId="438"/>
    <cellStyle name="Currency 5 12 2" xfId="439"/>
    <cellStyle name="Currency 5 12 3" xfId="440"/>
    <cellStyle name="Currency 5 12 4" xfId="441"/>
    <cellStyle name="Currency 5 12 5" xfId="442"/>
    <cellStyle name="Currency 5 13" xfId="443"/>
    <cellStyle name="Currency 5 13 2" xfId="444"/>
    <cellStyle name="Currency 5 13 3" xfId="445"/>
    <cellStyle name="Currency 5 13 4" xfId="446"/>
    <cellStyle name="Currency 5 13 5" xfId="447"/>
    <cellStyle name="Currency 5 14" xfId="448"/>
    <cellStyle name="Currency 5 14 2" xfId="449"/>
    <cellStyle name="Currency 5 14 3" xfId="450"/>
    <cellStyle name="Currency 5 14 4" xfId="451"/>
    <cellStyle name="Currency 5 14 5" xfId="452"/>
    <cellStyle name="Currency 5 15" xfId="453"/>
    <cellStyle name="Currency 5 15 2" xfId="454"/>
    <cellStyle name="Currency 5 15 3" xfId="455"/>
    <cellStyle name="Currency 5 15 4" xfId="456"/>
    <cellStyle name="Currency 5 15 5" xfId="457"/>
    <cellStyle name="Currency 5 16" xfId="458"/>
    <cellStyle name="Currency 5 16 2" xfId="459"/>
    <cellStyle name="Currency 5 16 3" xfId="460"/>
    <cellStyle name="Currency 5 16 4" xfId="461"/>
    <cellStyle name="Currency 5 16 5" xfId="462"/>
    <cellStyle name="Currency 5 17" xfId="463"/>
    <cellStyle name="Currency 5 17 2" xfId="464"/>
    <cellStyle name="Currency 5 17 3" xfId="465"/>
    <cellStyle name="Currency 5 17 4" xfId="466"/>
    <cellStyle name="Currency 5 17 5" xfId="467"/>
    <cellStyle name="Currency 5 18" xfId="468"/>
    <cellStyle name="Currency 5 18 2" xfId="469"/>
    <cellStyle name="Currency 5 18 3" xfId="470"/>
    <cellStyle name="Currency 5 18 4" xfId="471"/>
    <cellStyle name="Currency 5 18 5" xfId="472"/>
    <cellStyle name="Currency 5 19" xfId="473"/>
    <cellStyle name="Currency 5 19 2" xfId="474"/>
    <cellStyle name="Currency 5 19 3" xfId="475"/>
    <cellStyle name="Currency 5 19 4" xfId="476"/>
    <cellStyle name="Currency 5 19 5" xfId="477"/>
    <cellStyle name="Currency 5 2" xfId="478"/>
    <cellStyle name="Currency 5 2 10" xfId="479"/>
    <cellStyle name="Currency 5 2 11" xfId="480"/>
    <cellStyle name="Currency 5 2 12" xfId="481"/>
    <cellStyle name="Currency 5 2 13" xfId="482"/>
    <cellStyle name="Currency 5 2 2" xfId="483"/>
    <cellStyle name="Currency 5 2 2 2" xfId="484"/>
    <cellStyle name="Currency 5 2 2 3" xfId="485"/>
    <cellStyle name="Currency 5 2 2 4" xfId="486"/>
    <cellStyle name="Currency 5 2 2 5" xfId="487"/>
    <cellStyle name="Currency 5 2 3" xfId="488"/>
    <cellStyle name="Currency 5 2 3 2" xfId="489"/>
    <cellStyle name="Currency 5 2 3 3" xfId="490"/>
    <cellStyle name="Currency 5 2 3 4" xfId="491"/>
    <cellStyle name="Currency 5 2 3 5" xfId="492"/>
    <cellStyle name="Currency 5 2 4" xfId="493"/>
    <cellStyle name="Currency 5 2 4 2" xfId="494"/>
    <cellStyle name="Currency 5 2 4 3" xfId="495"/>
    <cellStyle name="Currency 5 2 4 4" xfId="496"/>
    <cellStyle name="Currency 5 2 4 5" xfId="497"/>
    <cellStyle name="Currency 5 2 5" xfId="498"/>
    <cellStyle name="Currency 5 2 5 2" xfId="499"/>
    <cellStyle name="Currency 5 2 5 3" xfId="500"/>
    <cellStyle name="Currency 5 2 5 4" xfId="501"/>
    <cellStyle name="Currency 5 2 5 5" xfId="502"/>
    <cellStyle name="Currency 5 2 6" xfId="503"/>
    <cellStyle name="Currency 5 2 6 2" xfId="504"/>
    <cellStyle name="Currency 5 2 6 3" xfId="505"/>
    <cellStyle name="Currency 5 2 6 4" xfId="506"/>
    <cellStyle name="Currency 5 2 6 5" xfId="507"/>
    <cellStyle name="Currency 5 2 7" xfId="508"/>
    <cellStyle name="Currency 5 2 7 2" xfId="509"/>
    <cellStyle name="Currency 5 2 7 3" xfId="510"/>
    <cellStyle name="Currency 5 2 7 4" xfId="511"/>
    <cellStyle name="Currency 5 2 7 5" xfId="512"/>
    <cellStyle name="Currency 5 2 8" xfId="513"/>
    <cellStyle name="Currency 5 2 8 2" xfId="514"/>
    <cellStyle name="Currency 5 2 8 3" xfId="515"/>
    <cellStyle name="Currency 5 2 8 4" xfId="516"/>
    <cellStyle name="Currency 5 2 8 5" xfId="517"/>
    <cellStyle name="Currency 5 2 9" xfId="518"/>
    <cellStyle name="Currency 5 2 9 2" xfId="519"/>
    <cellStyle name="Currency 5 2 9 3" xfId="520"/>
    <cellStyle name="Currency 5 2 9 4" xfId="521"/>
    <cellStyle name="Currency 5 2 9 5" xfId="522"/>
    <cellStyle name="Currency 5 20" xfId="523"/>
    <cellStyle name="Currency 5 20 2" xfId="524"/>
    <cellStyle name="Currency 5 20 3" xfId="525"/>
    <cellStyle name="Currency 5 20 4" xfId="526"/>
    <cellStyle name="Currency 5 20 5" xfId="527"/>
    <cellStyle name="Currency 5 21" xfId="528"/>
    <cellStyle name="Currency 5 21 2" xfId="529"/>
    <cellStyle name="Currency 5 21 3" xfId="530"/>
    <cellStyle name="Currency 5 21 4" xfId="531"/>
    <cellStyle name="Currency 5 21 5" xfId="532"/>
    <cellStyle name="Currency 5 22" xfId="533"/>
    <cellStyle name="Currency 5 22 2" xfId="534"/>
    <cellStyle name="Currency 5 22 3" xfId="535"/>
    <cellStyle name="Currency 5 22 4" xfId="536"/>
    <cellStyle name="Currency 5 22 5" xfId="537"/>
    <cellStyle name="Currency 5 23" xfId="538"/>
    <cellStyle name="Currency 5 23 2" xfId="539"/>
    <cellStyle name="Currency 5 23 3" xfId="540"/>
    <cellStyle name="Currency 5 23 4" xfId="541"/>
    <cellStyle name="Currency 5 23 5" xfId="542"/>
    <cellStyle name="Currency 5 24" xfId="543"/>
    <cellStyle name="Currency 5 24 2" xfId="544"/>
    <cellStyle name="Currency 5 24 3" xfId="545"/>
    <cellStyle name="Currency 5 24 4" xfId="546"/>
    <cellStyle name="Currency 5 24 5" xfId="547"/>
    <cellStyle name="Currency 5 25" xfId="548"/>
    <cellStyle name="Currency 5 25 2" xfId="549"/>
    <cellStyle name="Currency 5 25 3" xfId="550"/>
    <cellStyle name="Currency 5 25 4" xfId="551"/>
    <cellStyle name="Currency 5 25 5" xfId="552"/>
    <cellStyle name="Currency 5 26" xfId="553"/>
    <cellStyle name="Currency 5 26 2" xfId="554"/>
    <cellStyle name="Currency 5 26 3" xfId="555"/>
    <cellStyle name="Currency 5 26 4" xfId="556"/>
    <cellStyle name="Currency 5 26 5" xfId="557"/>
    <cellStyle name="Currency 5 27" xfId="558"/>
    <cellStyle name="Currency 5 27 2" xfId="559"/>
    <cellStyle name="Currency 5 27 3" xfId="560"/>
    <cellStyle name="Currency 5 27 4" xfId="561"/>
    <cellStyle name="Currency 5 27 5" xfId="562"/>
    <cellStyle name="Currency 5 28" xfId="563"/>
    <cellStyle name="Currency 5 28 2" xfId="564"/>
    <cellStyle name="Currency 5 28 3" xfId="565"/>
    <cellStyle name="Currency 5 28 4" xfId="566"/>
    <cellStyle name="Currency 5 28 5" xfId="567"/>
    <cellStyle name="Currency 5 29" xfId="568"/>
    <cellStyle name="Currency 5 29 2" xfId="569"/>
    <cellStyle name="Currency 5 29 3" xfId="570"/>
    <cellStyle name="Currency 5 29 4" xfId="571"/>
    <cellStyle name="Currency 5 29 5" xfId="572"/>
    <cellStyle name="Currency 5 3" xfId="573"/>
    <cellStyle name="Currency 5 3 2" xfId="574"/>
    <cellStyle name="Currency 5 3 3" xfId="575"/>
    <cellStyle name="Currency 5 3 4" xfId="576"/>
    <cellStyle name="Currency 5 3 5" xfId="577"/>
    <cellStyle name="Currency 5 30" xfId="578"/>
    <cellStyle name="Currency 5 30 2" xfId="579"/>
    <cellStyle name="Currency 5 30 3" xfId="580"/>
    <cellStyle name="Currency 5 30 4" xfId="581"/>
    <cellStyle name="Currency 5 30 5" xfId="582"/>
    <cellStyle name="Currency 5 31" xfId="583"/>
    <cellStyle name="Currency 5 31 2" xfId="584"/>
    <cellStyle name="Currency 5 31 3" xfId="585"/>
    <cellStyle name="Currency 5 31 4" xfId="586"/>
    <cellStyle name="Currency 5 31 5" xfId="587"/>
    <cellStyle name="Currency 5 32" xfId="588"/>
    <cellStyle name="Currency 5 32 2" xfId="589"/>
    <cellStyle name="Currency 5 32 3" xfId="590"/>
    <cellStyle name="Currency 5 32 4" xfId="591"/>
    <cellStyle name="Currency 5 32 5" xfId="592"/>
    <cellStyle name="Currency 5 33" xfId="593"/>
    <cellStyle name="Currency 5 33 2" xfId="594"/>
    <cellStyle name="Currency 5 33 3" xfId="595"/>
    <cellStyle name="Currency 5 33 4" xfId="596"/>
    <cellStyle name="Currency 5 33 5" xfId="597"/>
    <cellStyle name="Currency 5 34" xfId="598"/>
    <cellStyle name="Currency 5 34 2" xfId="599"/>
    <cellStyle name="Currency 5 34 3" xfId="600"/>
    <cellStyle name="Currency 5 34 4" xfId="601"/>
    <cellStyle name="Currency 5 34 5" xfId="602"/>
    <cellStyle name="Currency 5 4" xfId="603"/>
    <cellStyle name="Currency 5 4 2" xfId="604"/>
    <cellStyle name="Currency 5 4 3" xfId="605"/>
    <cellStyle name="Currency 5 4 4" xfId="606"/>
    <cellStyle name="Currency 5 4 5" xfId="607"/>
    <cellStyle name="Currency 5 5" xfId="608"/>
    <cellStyle name="Currency 5 5 2" xfId="609"/>
    <cellStyle name="Currency 5 5 3" xfId="610"/>
    <cellStyle name="Currency 5 5 4" xfId="611"/>
    <cellStyle name="Currency 5 5 5" xfId="612"/>
    <cellStyle name="Currency 5 6" xfId="613"/>
    <cellStyle name="Currency 5 6 2" xfId="614"/>
    <cellStyle name="Currency 5 6 3" xfId="615"/>
    <cellStyle name="Currency 5 6 4" xfId="616"/>
    <cellStyle name="Currency 5 6 5" xfId="617"/>
    <cellStyle name="Currency 5 7" xfId="618"/>
    <cellStyle name="Currency 5 7 2" xfId="619"/>
    <cellStyle name="Currency 5 7 3" xfId="620"/>
    <cellStyle name="Currency 5 7 4" xfId="621"/>
    <cellStyle name="Currency 5 7 5" xfId="622"/>
    <cellStyle name="Currency 5 8" xfId="623"/>
    <cellStyle name="Currency 5 8 2" xfId="624"/>
    <cellStyle name="Currency 5 8 3" xfId="625"/>
    <cellStyle name="Currency 5 8 4" xfId="626"/>
    <cellStyle name="Currency 5 8 5" xfId="627"/>
    <cellStyle name="Currency 5 9" xfId="628"/>
    <cellStyle name="Currency 5 9 2" xfId="629"/>
    <cellStyle name="Currency 5 9 3" xfId="630"/>
    <cellStyle name="Currency 5 9 4" xfId="631"/>
    <cellStyle name="Currency 5 9 5" xfId="632"/>
    <cellStyle name="Currency 6" xfId="633"/>
    <cellStyle name="Currency 6 10" xfId="634"/>
    <cellStyle name="Currency 6 10 2" xfId="635"/>
    <cellStyle name="Currency 6 10 3" xfId="636"/>
    <cellStyle name="Currency 6 10 4" xfId="637"/>
    <cellStyle name="Currency 6 10 5" xfId="638"/>
    <cellStyle name="Currency 6 11" xfId="639"/>
    <cellStyle name="Currency 6 11 2" xfId="640"/>
    <cellStyle name="Currency 6 11 3" xfId="641"/>
    <cellStyle name="Currency 6 11 4" xfId="642"/>
    <cellStyle name="Currency 6 11 5" xfId="643"/>
    <cellStyle name="Currency 6 12" xfId="644"/>
    <cellStyle name="Currency 6 12 2" xfId="645"/>
    <cellStyle name="Currency 6 12 3" xfId="646"/>
    <cellStyle name="Currency 6 12 4" xfId="647"/>
    <cellStyle name="Currency 6 12 5" xfId="648"/>
    <cellStyle name="Currency 6 13" xfId="649"/>
    <cellStyle name="Currency 6 13 2" xfId="650"/>
    <cellStyle name="Currency 6 13 3" xfId="651"/>
    <cellStyle name="Currency 6 13 4" xfId="652"/>
    <cellStyle name="Currency 6 13 5" xfId="653"/>
    <cellStyle name="Currency 6 14" xfId="654"/>
    <cellStyle name="Currency 6 14 2" xfId="655"/>
    <cellStyle name="Currency 6 14 3" xfId="656"/>
    <cellStyle name="Currency 6 14 4" xfId="657"/>
    <cellStyle name="Currency 6 14 5" xfId="658"/>
    <cellStyle name="Currency 6 15" xfId="659"/>
    <cellStyle name="Currency 6 15 2" xfId="660"/>
    <cellStyle name="Currency 6 15 3" xfId="661"/>
    <cellStyle name="Currency 6 15 4" xfId="662"/>
    <cellStyle name="Currency 6 15 5" xfId="663"/>
    <cellStyle name="Currency 6 16" xfId="664"/>
    <cellStyle name="Currency 6 16 2" xfId="665"/>
    <cellStyle name="Currency 6 16 3" xfId="666"/>
    <cellStyle name="Currency 6 16 4" xfId="667"/>
    <cellStyle name="Currency 6 16 5" xfId="668"/>
    <cellStyle name="Currency 6 17" xfId="669"/>
    <cellStyle name="Currency 6 17 2" xfId="670"/>
    <cellStyle name="Currency 6 17 3" xfId="671"/>
    <cellStyle name="Currency 6 17 4" xfId="672"/>
    <cellStyle name="Currency 6 17 5" xfId="673"/>
    <cellStyle name="Currency 6 18" xfId="674"/>
    <cellStyle name="Currency 6 18 2" xfId="675"/>
    <cellStyle name="Currency 6 18 3" xfId="676"/>
    <cellStyle name="Currency 6 18 4" xfId="677"/>
    <cellStyle name="Currency 6 18 5" xfId="678"/>
    <cellStyle name="Currency 6 19" xfId="679"/>
    <cellStyle name="Currency 6 19 2" xfId="680"/>
    <cellStyle name="Currency 6 19 3" xfId="681"/>
    <cellStyle name="Currency 6 19 4" xfId="682"/>
    <cellStyle name="Currency 6 19 5" xfId="683"/>
    <cellStyle name="Currency 6 2" xfId="684"/>
    <cellStyle name="Currency 6 2 10" xfId="685"/>
    <cellStyle name="Currency 6 2 11" xfId="686"/>
    <cellStyle name="Currency 6 2 12" xfId="687"/>
    <cellStyle name="Currency 6 2 13" xfId="688"/>
    <cellStyle name="Currency 6 2 2" xfId="689"/>
    <cellStyle name="Currency 6 2 2 2" xfId="690"/>
    <cellStyle name="Currency 6 2 2 3" xfId="691"/>
    <cellStyle name="Currency 6 2 2 4" xfId="692"/>
    <cellStyle name="Currency 6 2 2 5" xfId="693"/>
    <cellStyle name="Currency 6 2 3" xfId="694"/>
    <cellStyle name="Currency 6 2 3 2" xfId="695"/>
    <cellStyle name="Currency 6 2 3 3" xfId="696"/>
    <cellStyle name="Currency 6 2 3 4" xfId="697"/>
    <cellStyle name="Currency 6 2 3 5" xfId="698"/>
    <cellStyle name="Currency 6 2 4" xfId="699"/>
    <cellStyle name="Currency 6 2 4 2" xfId="700"/>
    <cellStyle name="Currency 6 2 4 3" xfId="701"/>
    <cellStyle name="Currency 6 2 4 4" xfId="702"/>
    <cellStyle name="Currency 6 2 4 5" xfId="703"/>
    <cellStyle name="Currency 6 2 5" xfId="704"/>
    <cellStyle name="Currency 6 2 5 2" xfId="705"/>
    <cellStyle name="Currency 6 2 5 3" xfId="706"/>
    <cellStyle name="Currency 6 2 5 4" xfId="707"/>
    <cellStyle name="Currency 6 2 5 5" xfId="708"/>
    <cellStyle name="Currency 6 2 6" xfId="709"/>
    <cellStyle name="Currency 6 2 6 2" xfId="710"/>
    <cellStyle name="Currency 6 2 6 3" xfId="711"/>
    <cellStyle name="Currency 6 2 6 4" xfId="712"/>
    <cellStyle name="Currency 6 2 6 5" xfId="713"/>
    <cellStyle name="Currency 6 2 7" xfId="714"/>
    <cellStyle name="Currency 6 2 7 2" xfId="715"/>
    <cellStyle name="Currency 6 2 7 3" xfId="716"/>
    <cellStyle name="Currency 6 2 7 4" xfId="717"/>
    <cellStyle name="Currency 6 2 7 5" xfId="718"/>
    <cellStyle name="Currency 6 2 8" xfId="719"/>
    <cellStyle name="Currency 6 2 8 2" xfId="720"/>
    <cellStyle name="Currency 6 2 8 3" xfId="721"/>
    <cellStyle name="Currency 6 2 8 4" xfId="722"/>
    <cellStyle name="Currency 6 2 8 5" xfId="723"/>
    <cellStyle name="Currency 6 2 9" xfId="724"/>
    <cellStyle name="Currency 6 2 9 2" xfId="725"/>
    <cellStyle name="Currency 6 2 9 3" xfId="726"/>
    <cellStyle name="Currency 6 2 9 4" xfId="727"/>
    <cellStyle name="Currency 6 2 9 5" xfId="728"/>
    <cellStyle name="Currency 6 20" xfId="729"/>
    <cellStyle name="Currency 6 20 2" xfId="730"/>
    <cellStyle name="Currency 6 20 3" xfId="731"/>
    <cellStyle name="Currency 6 20 4" xfId="732"/>
    <cellStyle name="Currency 6 20 5" xfId="733"/>
    <cellStyle name="Currency 6 21" xfId="734"/>
    <cellStyle name="Currency 6 21 2" xfId="735"/>
    <cellStyle name="Currency 6 21 3" xfId="736"/>
    <cellStyle name="Currency 6 21 4" xfId="737"/>
    <cellStyle name="Currency 6 21 5" xfId="738"/>
    <cellStyle name="Currency 6 22" xfId="739"/>
    <cellStyle name="Currency 6 22 2" xfId="740"/>
    <cellStyle name="Currency 6 22 3" xfId="741"/>
    <cellStyle name="Currency 6 22 4" xfId="742"/>
    <cellStyle name="Currency 6 22 5" xfId="743"/>
    <cellStyle name="Currency 6 23" xfId="744"/>
    <cellStyle name="Currency 6 23 2" xfId="745"/>
    <cellStyle name="Currency 6 23 3" xfId="746"/>
    <cellStyle name="Currency 6 23 4" xfId="747"/>
    <cellStyle name="Currency 6 23 5" xfId="748"/>
    <cellStyle name="Currency 6 24" xfId="749"/>
    <cellStyle name="Currency 6 24 2" xfId="750"/>
    <cellStyle name="Currency 6 24 3" xfId="751"/>
    <cellStyle name="Currency 6 24 4" xfId="752"/>
    <cellStyle name="Currency 6 24 5" xfId="753"/>
    <cellStyle name="Currency 6 25" xfId="754"/>
    <cellStyle name="Currency 6 25 2" xfId="755"/>
    <cellStyle name="Currency 6 25 3" xfId="756"/>
    <cellStyle name="Currency 6 25 4" xfId="757"/>
    <cellStyle name="Currency 6 25 5" xfId="758"/>
    <cellStyle name="Currency 6 26" xfId="759"/>
    <cellStyle name="Currency 6 26 2" xfId="760"/>
    <cellStyle name="Currency 6 26 3" xfId="761"/>
    <cellStyle name="Currency 6 26 4" xfId="762"/>
    <cellStyle name="Currency 6 26 5" xfId="763"/>
    <cellStyle name="Currency 6 27" xfId="764"/>
    <cellStyle name="Currency 6 27 2" xfId="765"/>
    <cellStyle name="Currency 6 27 3" xfId="766"/>
    <cellStyle name="Currency 6 27 4" xfId="767"/>
    <cellStyle name="Currency 6 27 5" xfId="768"/>
    <cellStyle name="Currency 6 28" xfId="769"/>
    <cellStyle name="Currency 6 28 2" xfId="770"/>
    <cellStyle name="Currency 6 28 3" xfId="771"/>
    <cellStyle name="Currency 6 28 4" xfId="772"/>
    <cellStyle name="Currency 6 28 5" xfId="773"/>
    <cellStyle name="Currency 6 29" xfId="774"/>
    <cellStyle name="Currency 6 29 2" xfId="775"/>
    <cellStyle name="Currency 6 29 3" xfId="776"/>
    <cellStyle name="Currency 6 29 4" xfId="777"/>
    <cellStyle name="Currency 6 29 5" xfId="778"/>
    <cellStyle name="Currency 6 3" xfId="779"/>
    <cellStyle name="Currency 6 3 2" xfId="780"/>
    <cellStyle name="Currency 6 3 3" xfId="781"/>
    <cellStyle name="Currency 6 3 4" xfId="782"/>
    <cellStyle name="Currency 6 3 5" xfId="783"/>
    <cellStyle name="Currency 6 30" xfId="784"/>
    <cellStyle name="Currency 6 30 2" xfId="785"/>
    <cellStyle name="Currency 6 30 3" xfId="786"/>
    <cellStyle name="Currency 6 30 4" xfId="787"/>
    <cellStyle name="Currency 6 30 5" xfId="788"/>
    <cellStyle name="Currency 6 31" xfId="789"/>
    <cellStyle name="Currency 6 31 2" xfId="790"/>
    <cellStyle name="Currency 6 31 3" xfId="791"/>
    <cellStyle name="Currency 6 31 4" xfId="792"/>
    <cellStyle name="Currency 6 31 5" xfId="793"/>
    <cellStyle name="Currency 6 32" xfId="794"/>
    <cellStyle name="Currency 6 32 2" xfId="795"/>
    <cellStyle name="Currency 6 32 3" xfId="796"/>
    <cellStyle name="Currency 6 32 4" xfId="797"/>
    <cellStyle name="Currency 6 32 5" xfId="798"/>
    <cellStyle name="Currency 6 33" xfId="799"/>
    <cellStyle name="Currency 6 33 2" xfId="800"/>
    <cellStyle name="Currency 6 33 3" xfId="801"/>
    <cellStyle name="Currency 6 33 4" xfId="802"/>
    <cellStyle name="Currency 6 33 5" xfId="803"/>
    <cellStyle name="Currency 6 34" xfId="804"/>
    <cellStyle name="Currency 6 34 2" xfId="805"/>
    <cellStyle name="Currency 6 34 3" xfId="806"/>
    <cellStyle name="Currency 6 34 4" xfId="807"/>
    <cellStyle name="Currency 6 34 5" xfId="808"/>
    <cellStyle name="Currency 6 4" xfId="809"/>
    <cellStyle name="Currency 6 4 2" xfId="810"/>
    <cellStyle name="Currency 6 4 3" xfId="811"/>
    <cellStyle name="Currency 6 4 4" xfId="812"/>
    <cellStyle name="Currency 6 4 5" xfId="813"/>
    <cellStyle name="Currency 6 5" xfId="814"/>
    <cellStyle name="Currency 6 5 2" xfId="815"/>
    <cellStyle name="Currency 6 5 3" xfId="816"/>
    <cellStyle name="Currency 6 5 4" xfId="817"/>
    <cellStyle name="Currency 6 5 5" xfId="818"/>
    <cellStyle name="Currency 6 6" xfId="819"/>
    <cellStyle name="Currency 6 6 2" xfId="820"/>
    <cellStyle name="Currency 6 6 3" xfId="821"/>
    <cellStyle name="Currency 6 6 4" xfId="822"/>
    <cellStyle name="Currency 6 6 5" xfId="823"/>
    <cellStyle name="Currency 6 7" xfId="824"/>
    <cellStyle name="Currency 6 7 2" xfId="825"/>
    <cellStyle name="Currency 6 7 3" xfId="826"/>
    <cellStyle name="Currency 6 7 4" xfId="827"/>
    <cellStyle name="Currency 6 7 5" xfId="828"/>
    <cellStyle name="Currency 6 8" xfId="829"/>
    <cellStyle name="Currency 6 8 2" xfId="830"/>
    <cellStyle name="Currency 6 8 3" xfId="831"/>
    <cellStyle name="Currency 6 8 4" xfId="832"/>
    <cellStyle name="Currency 6 8 5" xfId="833"/>
    <cellStyle name="Currency 6 9" xfId="834"/>
    <cellStyle name="Currency 6 9 2" xfId="835"/>
    <cellStyle name="Currency 6 9 3" xfId="836"/>
    <cellStyle name="Currency 6 9 4" xfId="837"/>
    <cellStyle name="Currency 6 9 5" xfId="838"/>
    <cellStyle name="Currency 7" xfId="839"/>
    <cellStyle name="Currency 7 2" xfId="840"/>
    <cellStyle name="Currency 7 2 2" xfId="841"/>
    <cellStyle name="Currency 7 2 3" xfId="842"/>
    <cellStyle name="Currency 7 2 4" xfId="843"/>
    <cellStyle name="Currency 7 2 5" xfId="844"/>
    <cellStyle name="Currency 8" xfId="845"/>
    <cellStyle name="Currency 8 2" xfId="846"/>
    <cellStyle name="Currency 8 2 2" xfId="847"/>
    <cellStyle name="Currency 8 2 3" xfId="848"/>
    <cellStyle name="Currency 8 2 4" xfId="849"/>
    <cellStyle name="Currency 8 2 5" xfId="850"/>
    <cellStyle name="Normal" xfId="0" builtinId="0"/>
    <cellStyle name="Normal 10" xfId="851"/>
    <cellStyle name="Normal 11" xfId="852"/>
    <cellStyle name="Normal 12" xfId="853"/>
    <cellStyle name="Normal 13" xfId="854"/>
    <cellStyle name="Normal 14" xfId="855"/>
    <cellStyle name="Normal 15" xfId="856"/>
    <cellStyle name="Normal 15 2" xfId="857"/>
    <cellStyle name="Normal 15 3" xfId="858"/>
    <cellStyle name="Normal 15 4" xfId="859"/>
    <cellStyle name="Normal 15 5" xfId="860"/>
    <cellStyle name="Normal 15 6" xfId="861"/>
    <cellStyle name="Normal 16" xfId="862"/>
    <cellStyle name="Normal 16 2" xfId="863"/>
    <cellStyle name="Normal 16 2 2" xfId="864"/>
    <cellStyle name="Normal 16 2 3" xfId="865"/>
    <cellStyle name="Normal 16 2 4" xfId="866"/>
    <cellStyle name="Normal 16 2 5" xfId="867"/>
    <cellStyle name="Normal 16 3" xfId="868"/>
    <cellStyle name="Normal 16 4" xfId="869"/>
    <cellStyle name="Normal 16 5" xfId="870"/>
    <cellStyle name="Normal 16 6" xfId="871"/>
    <cellStyle name="Normal 17" xfId="872"/>
    <cellStyle name="Normal 17 2" xfId="873"/>
    <cellStyle name="Normal 17 3" xfId="874"/>
    <cellStyle name="Normal 17 4" xfId="875"/>
    <cellStyle name="Normal 17 5" xfId="876"/>
    <cellStyle name="Normal 18" xfId="877"/>
    <cellStyle name="Normal 18 2" xfId="878"/>
    <cellStyle name="Normal 18 3" xfId="879"/>
    <cellStyle name="Normal 18 4" xfId="880"/>
    <cellStyle name="Normal 18 5" xfId="881"/>
    <cellStyle name="Normal 19" xfId="882"/>
    <cellStyle name="Normal 19 2" xfId="883"/>
    <cellStyle name="Normal 19 3" xfId="884"/>
    <cellStyle name="Normal 19 4" xfId="885"/>
    <cellStyle name="Normal 19 5" xfId="886"/>
    <cellStyle name="Normal 2" xfId="3"/>
    <cellStyle name="Normal 2 10" xfId="887"/>
    <cellStyle name="Normal 2 10 2" xfId="888"/>
    <cellStyle name="Normal 2 10 2 2" xfId="889"/>
    <cellStyle name="Normal 2 10 2 3" xfId="890"/>
    <cellStyle name="Normal 2 10 2 4" xfId="891"/>
    <cellStyle name="Normal 2 10 2 5" xfId="892"/>
    <cellStyle name="Normal 2 10 3" xfId="893"/>
    <cellStyle name="Normal 2 10 4" xfId="894"/>
    <cellStyle name="Normal 2 10 5" xfId="895"/>
    <cellStyle name="Normal 2 10 6" xfId="896"/>
    <cellStyle name="Normal 2 11" xfId="897"/>
    <cellStyle name="Normal 2 11 2" xfId="898"/>
    <cellStyle name="Normal 2 11 2 2" xfId="899"/>
    <cellStyle name="Normal 2 11 2 3" xfId="900"/>
    <cellStyle name="Normal 2 11 2 4" xfId="901"/>
    <cellStyle name="Normal 2 11 2 5" xfId="902"/>
    <cellStyle name="Normal 2 11 3" xfId="903"/>
    <cellStyle name="Normal 2 11 4" xfId="904"/>
    <cellStyle name="Normal 2 11 5" xfId="905"/>
    <cellStyle name="Normal 2 11 6" xfId="906"/>
    <cellStyle name="Normal 2 12" xfId="907"/>
    <cellStyle name="Normal 2 12 2" xfId="908"/>
    <cellStyle name="Normal 2 12 2 2" xfId="909"/>
    <cellStyle name="Normal 2 12 2 3" xfId="910"/>
    <cellStyle name="Normal 2 12 2 4" xfId="911"/>
    <cellStyle name="Normal 2 12 2 5" xfId="912"/>
    <cellStyle name="Normal 2 12 3" xfId="913"/>
    <cellStyle name="Normal 2 12 4" xfId="914"/>
    <cellStyle name="Normal 2 12 5" xfId="915"/>
    <cellStyle name="Normal 2 12 6" xfId="916"/>
    <cellStyle name="Normal 2 13" xfId="917"/>
    <cellStyle name="Normal 2 13 2" xfId="918"/>
    <cellStyle name="Normal 2 13 2 2" xfId="919"/>
    <cellStyle name="Normal 2 13 2 3" xfId="920"/>
    <cellStyle name="Normal 2 13 2 4" xfId="921"/>
    <cellStyle name="Normal 2 13 2 5" xfId="922"/>
    <cellStyle name="Normal 2 13 3" xfId="923"/>
    <cellStyle name="Normal 2 13 4" xfId="924"/>
    <cellStyle name="Normal 2 13 5" xfId="925"/>
    <cellStyle name="Normal 2 13 6" xfId="926"/>
    <cellStyle name="Normal 2 14" xfId="927"/>
    <cellStyle name="Normal 2 14 2" xfId="928"/>
    <cellStyle name="Normal 2 14 2 2" xfId="929"/>
    <cellStyle name="Normal 2 14 2 3" xfId="930"/>
    <cellStyle name="Normal 2 14 2 4" xfId="931"/>
    <cellStyle name="Normal 2 14 2 5" xfId="932"/>
    <cellStyle name="Normal 2 14 3" xfId="933"/>
    <cellStyle name="Normal 2 14 4" xfId="934"/>
    <cellStyle name="Normal 2 14 5" xfId="935"/>
    <cellStyle name="Normal 2 14 6" xfId="936"/>
    <cellStyle name="Normal 2 15" xfId="937"/>
    <cellStyle name="Normal 2 15 2" xfId="938"/>
    <cellStyle name="Normal 2 15 2 2" xfId="939"/>
    <cellStyle name="Normal 2 15 2 3" xfId="940"/>
    <cellStyle name="Normal 2 15 2 4" xfId="941"/>
    <cellStyle name="Normal 2 15 2 5" xfId="942"/>
    <cellStyle name="Normal 2 15 3" xfId="943"/>
    <cellStyle name="Normal 2 15 4" xfId="944"/>
    <cellStyle name="Normal 2 15 5" xfId="945"/>
    <cellStyle name="Normal 2 15 6" xfId="946"/>
    <cellStyle name="Normal 2 16" xfId="947"/>
    <cellStyle name="Normal 2 17" xfId="948"/>
    <cellStyle name="Normal 2 17 2" xfId="949"/>
    <cellStyle name="Normal 2 17 2 2" xfId="950"/>
    <cellStyle name="Normal 2 17 2 3" xfId="951"/>
    <cellStyle name="Normal 2 17 2 4" xfId="952"/>
    <cellStyle name="Normal 2 17 2 5" xfId="953"/>
    <cellStyle name="Normal 2 17 3" xfId="954"/>
    <cellStyle name="Normal 2 17 4" xfId="955"/>
    <cellStyle name="Normal 2 17 5" xfId="956"/>
    <cellStyle name="Normal 2 17 6" xfId="957"/>
    <cellStyle name="Normal 2 18" xfId="958"/>
    <cellStyle name="Normal 2 18 2" xfId="959"/>
    <cellStyle name="Normal 2 18 2 2" xfId="960"/>
    <cellStyle name="Normal 2 18 2 3" xfId="961"/>
    <cellStyle name="Normal 2 18 2 4" xfId="962"/>
    <cellStyle name="Normal 2 18 2 5" xfId="963"/>
    <cellStyle name="Normal 2 18 3" xfId="964"/>
    <cellStyle name="Normal 2 18 4" xfId="965"/>
    <cellStyle name="Normal 2 18 5" xfId="966"/>
    <cellStyle name="Normal 2 18 6" xfId="967"/>
    <cellStyle name="Normal 2 19" xfId="968"/>
    <cellStyle name="Normal 2 19 2" xfId="969"/>
    <cellStyle name="Normal 2 19 2 2" xfId="970"/>
    <cellStyle name="Normal 2 19 2 3" xfId="971"/>
    <cellStyle name="Normal 2 19 2 4" xfId="972"/>
    <cellStyle name="Normal 2 19 2 5" xfId="973"/>
    <cellStyle name="Normal 2 19 3" xfId="974"/>
    <cellStyle name="Normal 2 19 4" xfId="975"/>
    <cellStyle name="Normal 2 19 5" xfId="976"/>
    <cellStyle name="Normal 2 19 6" xfId="977"/>
    <cellStyle name="Normal 2 2" xfId="978"/>
    <cellStyle name="Normal 2 2 10" xfId="979"/>
    <cellStyle name="Normal 2 2 10 2" xfId="980"/>
    <cellStyle name="Normal 2 2 10 3" xfId="981"/>
    <cellStyle name="Normal 2 2 10 4" xfId="982"/>
    <cellStyle name="Normal 2 2 10 5" xfId="983"/>
    <cellStyle name="Normal 2 2 11" xfId="984"/>
    <cellStyle name="Normal 2 2 11 2" xfId="985"/>
    <cellStyle name="Normal 2 2 11 2 2" xfId="986"/>
    <cellStyle name="Normal 2 2 11 2 3" xfId="987"/>
    <cellStyle name="Normal 2 2 11 2 4" xfId="988"/>
    <cellStyle name="Normal 2 2 11 2 5" xfId="989"/>
    <cellStyle name="Normal 2 2 11 3" xfId="990"/>
    <cellStyle name="Normal 2 2 11 4" xfId="991"/>
    <cellStyle name="Normal 2 2 11 5" xfId="992"/>
    <cellStyle name="Normal 2 2 11 6" xfId="993"/>
    <cellStyle name="Normal 2 2 12" xfId="994"/>
    <cellStyle name="Normal 2 2 12 2" xfId="995"/>
    <cellStyle name="Normal 2 2 12 2 2" xfId="996"/>
    <cellStyle name="Normal 2 2 12 2 3" xfId="997"/>
    <cellStyle name="Normal 2 2 12 2 4" xfId="998"/>
    <cellStyle name="Normal 2 2 12 2 5" xfId="999"/>
    <cellStyle name="Normal 2 2 12 3" xfId="1000"/>
    <cellStyle name="Normal 2 2 12 4" xfId="1001"/>
    <cellStyle name="Normal 2 2 12 5" xfId="1002"/>
    <cellStyle name="Normal 2 2 12 6" xfId="1003"/>
    <cellStyle name="Normal 2 2 13" xfId="1004"/>
    <cellStyle name="Normal 2 2 13 2" xfId="1005"/>
    <cellStyle name="Normal 2 2 13 2 2" xfId="1006"/>
    <cellStyle name="Normal 2 2 13 2 3" xfId="1007"/>
    <cellStyle name="Normal 2 2 13 2 4" xfId="1008"/>
    <cellStyle name="Normal 2 2 13 2 5" xfId="1009"/>
    <cellStyle name="Normal 2 2 13 3" xfId="1010"/>
    <cellStyle name="Normal 2 2 13 4" xfId="1011"/>
    <cellStyle name="Normal 2 2 13 5" xfId="1012"/>
    <cellStyle name="Normal 2 2 13 6" xfId="1013"/>
    <cellStyle name="Normal 2 2 14" xfId="1014"/>
    <cellStyle name="Normal 2 2 14 2" xfId="1015"/>
    <cellStyle name="Normal 2 2 14 2 2" xfId="1016"/>
    <cellStyle name="Normal 2 2 14 2 3" xfId="1017"/>
    <cellStyle name="Normal 2 2 14 2 4" xfId="1018"/>
    <cellStyle name="Normal 2 2 14 2 5" xfId="1019"/>
    <cellStyle name="Normal 2 2 14 3" xfId="1020"/>
    <cellStyle name="Normal 2 2 14 4" xfId="1021"/>
    <cellStyle name="Normal 2 2 14 5" xfId="1022"/>
    <cellStyle name="Normal 2 2 14 6" xfId="1023"/>
    <cellStyle name="Normal 2 2 15" xfId="1024"/>
    <cellStyle name="Normal 2 2 15 2" xfId="1025"/>
    <cellStyle name="Normal 2 2 15 2 2" xfId="1026"/>
    <cellStyle name="Normal 2 2 15 2 3" xfId="1027"/>
    <cellStyle name="Normal 2 2 15 2 4" xfId="1028"/>
    <cellStyle name="Normal 2 2 15 2 5" xfId="1029"/>
    <cellStyle name="Normal 2 2 15 3" xfId="1030"/>
    <cellStyle name="Normal 2 2 15 4" xfId="1031"/>
    <cellStyle name="Normal 2 2 15 5" xfId="1032"/>
    <cellStyle name="Normal 2 2 15 6" xfId="1033"/>
    <cellStyle name="Normal 2 2 16" xfId="1034"/>
    <cellStyle name="Normal 2 2 16 2" xfId="1035"/>
    <cellStyle name="Normal 2 2 16 2 2" xfId="1036"/>
    <cellStyle name="Normal 2 2 16 2 3" xfId="1037"/>
    <cellStyle name="Normal 2 2 16 2 4" xfId="1038"/>
    <cellStyle name="Normal 2 2 16 2 5" xfId="1039"/>
    <cellStyle name="Normal 2 2 16 3" xfId="1040"/>
    <cellStyle name="Normal 2 2 16 4" xfId="1041"/>
    <cellStyle name="Normal 2 2 16 5" xfId="1042"/>
    <cellStyle name="Normal 2 2 16 6" xfId="1043"/>
    <cellStyle name="Normal 2 2 17" xfId="1044"/>
    <cellStyle name="Normal 2 2 17 2" xfId="1045"/>
    <cellStyle name="Normal 2 2 17 2 2" xfId="1046"/>
    <cellStyle name="Normal 2 2 17 2 3" xfId="1047"/>
    <cellStyle name="Normal 2 2 17 2 4" xfId="1048"/>
    <cellStyle name="Normal 2 2 17 2 5" xfId="1049"/>
    <cellStyle name="Normal 2 2 17 3" xfId="1050"/>
    <cellStyle name="Normal 2 2 17 4" xfId="1051"/>
    <cellStyle name="Normal 2 2 17 5" xfId="1052"/>
    <cellStyle name="Normal 2 2 17 6" xfId="1053"/>
    <cellStyle name="Normal 2 2 18" xfId="1054"/>
    <cellStyle name="Normal 2 2 18 2" xfId="1055"/>
    <cellStyle name="Normal 2 2 18 2 2" xfId="1056"/>
    <cellStyle name="Normal 2 2 18 2 3" xfId="1057"/>
    <cellStyle name="Normal 2 2 18 2 4" xfId="1058"/>
    <cellStyle name="Normal 2 2 18 2 5" xfId="1059"/>
    <cellStyle name="Normal 2 2 18 3" xfId="1060"/>
    <cellStyle name="Normal 2 2 18 4" xfId="1061"/>
    <cellStyle name="Normal 2 2 18 5" xfId="1062"/>
    <cellStyle name="Normal 2 2 18 6" xfId="1063"/>
    <cellStyle name="Normal 2 2 19" xfId="1064"/>
    <cellStyle name="Normal 2 2 19 2" xfId="1065"/>
    <cellStyle name="Normal 2 2 19 2 2" xfId="1066"/>
    <cellStyle name="Normal 2 2 19 2 3" xfId="1067"/>
    <cellStyle name="Normal 2 2 19 2 4" xfId="1068"/>
    <cellStyle name="Normal 2 2 19 2 5" xfId="1069"/>
    <cellStyle name="Normal 2 2 19 3" xfId="1070"/>
    <cellStyle name="Normal 2 2 19 4" xfId="1071"/>
    <cellStyle name="Normal 2 2 19 5" xfId="1072"/>
    <cellStyle name="Normal 2 2 19 6" xfId="1073"/>
    <cellStyle name="Normal 2 2 2" xfId="1074"/>
    <cellStyle name="Normal 2 2 2 10" xfId="1075"/>
    <cellStyle name="Normal 2 2 2 10 2" xfId="1076"/>
    <cellStyle name="Normal 2 2 2 10 3" xfId="1077"/>
    <cellStyle name="Normal 2 2 2 10 4" xfId="1078"/>
    <cellStyle name="Normal 2 2 2 10 5" xfId="1079"/>
    <cellStyle name="Normal 2 2 2 11" xfId="1080"/>
    <cellStyle name="Normal 2 2 2 11 2" xfId="1081"/>
    <cellStyle name="Normal 2 2 2 11 3" xfId="1082"/>
    <cellStyle name="Normal 2 2 2 11 4" xfId="1083"/>
    <cellStyle name="Normal 2 2 2 11 5" xfId="1084"/>
    <cellStyle name="Normal 2 2 2 12" xfId="1085"/>
    <cellStyle name="Normal 2 2 2 12 2" xfId="1086"/>
    <cellStyle name="Normal 2 2 2 12 3" xfId="1087"/>
    <cellStyle name="Normal 2 2 2 12 4" xfId="1088"/>
    <cellStyle name="Normal 2 2 2 12 5" xfId="1089"/>
    <cellStyle name="Normal 2 2 2 13" xfId="1090"/>
    <cellStyle name="Normal 2 2 2 13 2" xfId="1091"/>
    <cellStyle name="Normal 2 2 2 13 3" xfId="1092"/>
    <cellStyle name="Normal 2 2 2 13 4" xfId="1093"/>
    <cellStyle name="Normal 2 2 2 13 5" xfId="1094"/>
    <cellStyle name="Normal 2 2 2 14" xfId="1095"/>
    <cellStyle name="Normal 2 2 2 14 2" xfId="1096"/>
    <cellStyle name="Normal 2 2 2 14 3" xfId="1097"/>
    <cellStyle name="Normal 2 2 2 14 4" xfId="1098"/>
    <cellStyle name="Normal 2 2 2 14 5" xfId="1099"/>
    <cellStyle name="Normal 2 2 2 15" xfId="1100"/>
    <cellStyle name="Normal 2 2 2 15 2" xfId="1101"/>
    <cellStyle name="Normal 2 2 2 15 3" xfId="1102"/>
    <cellStyle name="Normal 2 2 2 15 4" xfId="1103"/>
    <cellStyle name="Normal 2 2 2 15 5" xfId="1104"/>
    <cellStyle name="Normal 2 2 2 16" xfId="1105"/>
    <cellStyle name="Normal 2 2 2 16 2" xfId="1106"/>
    <cellStyle name="Normal 2 2 2 16 3" xfId="1107"/>
    <cellStyle name="Normal 2 2 2 16 4" xfId="1108"/>
    <cellStyle name="Normal 2 2 2 16 5" xfId="1109"/>
    <cellStyle name="Normal 2 2 2 17" xfId="1110"/>
    <cellStyle name="Normal 2 2 2 17 2" xfId="1111"/>
    <cellStyle name="Normal 2 2 2 17 3" xfId="1112"/>
    <cellStyle name="Normal 2 2 2 17 4" xfId="1113"/>
    <cellStyle name="Normal 2 2 2 17 5" xfId="1114"/>
    <cellStyle name="Normal 2 2 2 18" xfId="1115"/>
    <cellStyle name="Normal 2 2 2 18 2" xfId="1116"/>
    <cellStyle name="Normal 2 2 2 18 3" xfId="1117"/>
    <cellStyle name="Normal 2 2 2 18 4" xfId="1118"/>
    <cellStyle name="Normal 2 2 2 18 5" xfId="1119"/>
    <cellStyle name="Normal 2 2 2 19" xfId="1120"/>
    <cellStyle name="Normal 2 2 2 19 2" xfId="1121"/>
    <cellStyle name="Normal 2 2 2 19 3" xfId="1122"/>
    <cellStyle name="Normal 2 2 2 19 4" xfId="1123"/>
    <cellStyle name="Normal 2 2 2 19 5" xfId="1124"/>
    <cellStyle name="Normal 2 2 2 2" xfId="1125"/>
    <cellStyle name="Normal 2 2 2 2 10" xfId="1126"/>
    <cellStyle name="Normal 2 2 2 2 10 2" xfId="1127"/>
    <cellStyle name="Normal 2 2 2 2 10 2 2" xfId="1128"/>
    <cellStyle name="Normal 2 2 2 2 10 2 3" xfId="1129"/>
    <cellStyle name="Normal 2 2 2 2 10 2 4" xfId="1130"/>
    <cellStyle name="Normal 2 2 2 2 10 2 5" xfId="1131"/>
    <cellStyle name="Normal 2 2 2 2 10 3" xfId="1132"/>
    <cellStyle name="Normal 2 2 2 2 10 4" xfId="1133"/>
    <cellStyle name="Normal 2 2 2 2 10 5" xfId="1134"/>
    <cellStyle name="Normal 2 2 2 2 10 6" xfId="1135"/>
    <cellStyle name="Normal 2 2 2 2 11" xfId="1136"/>
    <cellStyle name="Normal 2 2 2 2 11 2" xfId="1137"/>
    <cellStyle name="Normal 2 2 2 2 11 2 2" xfId="1138"/>
    <cellStyle name="Normal 2 2 2 2 11 2 3" xfId="1139"/>
    <cellStyle name="Normal 2 2 2 2 11 2 4" xfId="1140"/>
    <cellStyle name="Normal 2 2 2 2 11 2 5" xfId="1141"/>
    <cellStyle name="Normal 2 2 2 2 11 3" xfId="1142"/>
    <cellStyle name="Normal 2 2 2 2 11 4" xfId="1143"/>
    <cellStyle name="Normal 2 2 2 2 11 5" xfId="1144"/>
    <cellStyle name="Normal 2 2 2 2 11 6" xfId="1145"/>
    <cellStyle name="Normal 2 2 2 2 12" xfId="1146"/>
    <cellStyle name="Normal 2 2 2 2 12 2" xfId="1147"/>
    <cellStyle name="Normal 2 2 2 2 12 2 2" xfId="1148"/>
    <cellStyle name="Normal 2 2 2 2 12 2 3" xfId="1149"/>
    <cellStyle name="Normal 2 2 2 2 12 2 4" xfId="1150"/>
    <cellStyle name="Normal 2 2 2 2 12 2 5" xfId="1151"/>
    <cellStyle name="Normal 2 2 2 2 12 3" xfId="1152"/>
    <cellStyle name="Normal 2 2 2 2 12 4" xfId="1153"/>
    <cellStyle name="Normal 2 2 2 2 12 5" xfId="1154"/>
    <cellStyle name="Normal 2 2 2 2 12 6" xfId="1155"/>
    <cellStyle name="Normal 2 2 2 2 13" xfId="1156"/>
    <cellStyle name="Normal 2 2 2 2 13 2" xfId="1157"/>
    <cellStyle name="Normal 2 2 2 2 13 2 2" xfId="1158"/>
    <cellStyle name="Normal 2 2 2 2 13 2 3" xfId="1159"/>
    <cellStyle name="Normal 2 2 2 2 13 2 4" xfId="1160"/>
    <cellStyle name="Normal 2 2 2 2 13 2 5" xfId="1161"/>
    <cellStyle name="Normal 2 2 2 2 13 3" xfId="1162"/>
    <cellStyle name="Normal 2 2 2 2 13 4" xfId="1163"/>
    <cellStyle name="Normal 2 2 2 2 13 5" xfId="1164"/>
    <cellStyle name="Normal 2 2 2 2 13 6" xfId="1165"/>
    <cellStyle name="Normal 2 2 2 2 14" xfId="1166"/>
    <cellStyle name="Normal 2 2 2 2 14 2" xfId="1167"/>
    <cellStyle name="Normal 2 2 2 2 14 2 2" xfId="1168"/>
    <cellStyle name="Normal 2 2 2 2 14 2 3" xfId="1169"/>
    <cellStyle name="Normal 2 2 2 2 14 2 4" xfId="1170"/>
    <cellStyle name="Normal 2 2 2 2 14 2 5" xfId="1171"/>
    <cellStyle name="Normal 2 2 2 2 14 3" xfId="1172"/>
    <cellStyle name="Normal 2 2 2 2 14 4" xfId="1173"/>
    <cellStyle name="Normal 2 2 2 2 14 5" xfId="1174"/>
    <cellStyle name="Normal 2 2 2 2 14 6" xfId="1175"/>
    <cellStyle name="Normal 2 2 2 2 15" xfId="1176"/>
    <cellStyle name="Normal 2 2 2 2 15 2" xfId="1177"/>
    <cellStyle name="Normal 2 2 2 2 15 2 2" xfId="1178"/>
    <cellStyle name="Normal 2 2 2 2 15 2 3" xfId="1179"/>
    <cellStyle name="Normal 2 2 2 2 15 2 4" xfId="1180"/>
    <cellStyle name="Normal 2 2 2 2 15 2 5" xfId="1181"/>
    <cellStyle name="Normal 2 2 2 2 15 3" xfId="1182"/>
    <cellStyle name="Normal 2 2 2 2 15 4" xfId="1183"/>
    <cellStyle name="Normal 2 2 2 2 15 5" xfId="1184"/>
    <cellStyle name="Normal 2 2 2 2 15 6" xfId="1185"/>
    <cellStyle name="Normal 2 2 2 2 16" xfId="1186"/>
    <cellStyle name="Normal 2 2 2 2 16 2" xfId="1187"/>
    <cellStyle name="Normal 2 2 2 2 16 2 2" xfId="1188"/>
    <cellStyle name="Normal 2 2 2 2 16 2 3" xfId="1189"/>
    <cellStyle name="Normal 2 2 2 2 16 2 4" xfId="1190"/>
    <cellStyle name="Normal 2 2 2 2 16 2 5" xfId="1191"/>
    <cellStyle name="Normal 2 2 2 2 16 3" xfId="1192"/>
    <cellStyle name="Normal 2 2 2 2 16 4" xfId="1193"/>
    <cellStyle name="Normal 2 2 2 2 16 5" xfId="1194"/>
    <cellStyle name="Normal 2 2 2 2 16 6" xfId="1195"/>
    <cellStyle name="Normal 2 2 2 2 17" xfId="1196"/>
    <cellStyle name="Normal 2 2 2 2 17 2" xfId="1197"/>
    <cellStyle name="Normal 2 2 2 2 17 2 2" xfId="1198"/>
    <cellStyle name="Normal 2 2 2 2 17 2 3" xfId="1199"/>
    <cellStyle name="Normal 2 2 2 2 17 2 4" xfId="1200"/>
    <cellStyle name="Normal 2 2 2 2 17 2 5" xfId="1201"/>
    <cellStyle name="Normal 2 2 2 2 17 3" xfId="1202"/>
    <cellStyle name="Normal 2 2 2 2 17 4" xfId="1203"/>
    <cellStyle name="Normal 2 2 2 2 17 5" xfId="1204"/>
    <cellStyle name="Normal 2 2 2 2 17 6" xfId="1205"/>
    <cellStyle name="Normal 2 2 2 2 18" xfId="1206"/>
    <cellStyle name="Normal 2 2 2 2 18 2" xfId="1207"/>
    <cellStyle name="Normal 2 2 2 2 18 2 2" xfId="1208"/>
    <cellStyle name="Normal 2 2 2 2 18 2 3" xfId="1209"/>
    <cellStyle name="Normal 2 2 2 2 18 2 4" xfId="1210"/>
    <cellStyle name="Normal 2 2 2 2 18 2 5" xfId="1211"/>
    <cellStyle name="Normal 2 2 2 2 18 3" xfId="1212"/>
    <cellStyle name="Normal 2 2 2 2 18 4" xfId="1213"/>
    <cellStyle name="Normal 2 2 2 2 18 5" xfId="1214"/>
    <cellStyle name="Normal 2 2 2 2 18 6" xfId="1215"/>
    <cellStyle name="Normal 2 2 2 2 19" xfId="1216"/>
    <cellStyle name="Normal 2 2 2 2 19 2" xfId="1217"/>
    <cellStyle name="Normal 2 2 2 2 19 2 2" xfId="1218"/>
    <cellStyle name="Normal 2 2 2 2 19 2 3" xfId="1219"/>
    <cellStyle name="Normal 2 2 2 2 19 2 4" xfId="1220"/>
    <cellStyle name="Normal 2 2 2 2 19 2 5" xfId="1221"/>
    <cellStyle name="Normal 2 2 2 2 19 3" xfId="1222"/>
    <cellStyle name="Normal 2 2 2 2 19 4" xfId="1223"/>
    <cellStyle name="Normal 2 2 2 2 19 5" xfId="1224"/>
    <cellStyle name="Normal 2 2 2 2 19 6" xfId="1225"/>
    <cellStyle name="Normal 2 2 2 2 2" xfId="1226"/>
    <cellStyle name="Normal 2 2 2 2 2 2" xfId="1227"/>
    <cellStyle name="Normal 2 2 2 2 2 2 2" xfId="1228"/>
    <cellStyle name="Normal 2 2 2 2 2 2 3" xfId="1229"/>
    <cellStyle name="Normal 2 2 2 2 2 2 4" xfId="1230"/>
    <cellStyle name="Normal 2 2 2 2 2 2 5" xfId="1231"/>
    <cellStyle name="Normal 2 2 2 2 2 3" xfId="1232"/>
    <cellStyle name="Normal 2 2 2 2 2 4" xfId="1233"/>
    <cellStyle name="Normal 2 2 2 2 2 5" xfId="1234"/>
    <cellStyle name="Normal 2 2 2 2 2 6" xfId="1235"/>
    <cellStyle name="Normal 2 2 2 2 20" xfId="1236"/>
    <cellStyle name="Normal 2 2 2 2 21" xfId="1237"/>
    <cellStyle name="Normal 2 2 2 2 22" xfId="1238"/>
    <cellStyle name="Normal 2 2 2 2 23" xfId="1239"/>
    <cellStyle name="Normal 2 2 2 2 3" xfId="1240"/>
    <cellStyle name="Normal 2 2 2 2 3 2" xfId="1241"/>
    <cellStyle name="Normal 2 2 2 2 3 2 2" xfId="1242"/>
    <cellStyle name="Normal 2 2 2 2 3 2 3" xfId="1243"/>
    <cellStyle name="Normal 2 2 2 2 3 2 4" xfId="1244"/>
    <cellStyle name="Normal 2 2 2 2 3 2 5" xfId="1245"/>
    <cellStyle name="Normal 2 2 2 2 3 3" xfId="1246"/>
    <cellStyle name="Normal 2 2 2 2 3 4" xfId="1247"/>
    <cellStyle name="Normal 2 2 2 2 3 5" xfId="1248"/>
    <cellStyle name="Normal 2 2 2 2 3 6" xfId="1249"/>
    <cellStyle name="Normal 2 2 2 2 4" xfId="1250"/>
    <cellStyle name="Normal 2 2 2 2 4 2" xfId="1251"/>
    <cellStyle name="Normal 2 2 2 2 4 2 2" xfId="1252"/>
    <cellStyle name="Normal 2 2 2 2 4 2 3" xfId="1253"/>
    <cellStyle name="Normal 2 2 2 2 4 2 4" xfId="1254"/>
    <cellStyle name="Normal 2 2 2 2 4 2 5" xfId="1255"/>
    <cellStyle name="Normal 2 2 2 2 4 3" xfId="1256"/>
    <cellStyle name="Normal 2 2 2 2 4 4" xfId="1257"/>
    <cellStyle name="Normal 2 2 2 2 4 5" xfId="1258"/>
    <cellStyle name="Normal 2 2 2 2 4 6" xfId="1259"/>
    <cellStyle name="Normal 2 2 2 2 5" xfId="1260"/>
    <cellStyle name="Normal 2 2 2 2 5 2" xfId="1261"/>
    <cellStyle name="Normal 2 2 2 2 5 2 2" xfId="1262"/>
    <cellStyle name="Normal 2 2 2 2 5 2 3" xfId="1263"/>
    <cellStyle name="Normal 2 2 2 2 5 2 4" xfId="1264"/>
    <cellStyle name="Normal 2 2 2 2 5 2 5" xfId="1265"/>
    <cellStyle name="Normal 2 2 2 2 5 3" xfId="1266"/>
    <cellStyle name="Normal 2 2 2 2 5 4" xfId="1267"/>
    <cellStyle name="Normal 2 2 2 2 5 5" xfId="1268"/>
    <cellStyle name="Normal 2 2 2 2 5 6" xfId="1269"/>
    <cellStyle name="Normal 2 2 2 2 6" xfId="1270"/>
    <cellStyle name="Normal 2 2 2 2 6 2" xfId="1271"/>
    <cellStyle name="Normal 2 2 2 2 6 2 2" xfId="1272"/>
    <cellStyle name="Normal 2 2 2 2 6 2 3" xfId="1273"/>
    <cellStyle name="Normal 2 2 2 2 6 2 4" xfId="1274"/>
    <cellStyle name="Normal 2 2 2 2 6 2 5" xfId="1275"/>
    <cellStyle name="Normal 2 2 2 2 6 3" xfId="1276"/>
    <cellStyle name="Normal 2 2 2 2 6 4" xfId="1277"/>
    <cellStyle name="Normal 2 2 2 2 6 5" xfId="1278"/>
    <cellStyle name="Normal 2 2 2 2 6 6" xfId="1279"/>
    <cellStyle name="Normal 2 2 2 2 7" xfId="1280"/>
    <cellStyle name="Normal 2 2 2 2 7 2" xfId="1281"/>
    <cellStyle name="Normal 2 2 2 2 7 2 2" xfId="1282"/>
    <cellStyle name="Normal 2 2 2 2 7 2 3" xfId="1283"/>
    <cellStyle name="Normal 2 2 2 2 7 2 4" xfId="1284"/>
    <cellStyle name="Normal 2 2 2 2 7 2 5" xfId="1285"/>
    <cellStyle name="Normal 2 2 2 2 7 3" xfId="1286"/>
    <cellStyle name="Normal 2 2 2 2 7 4" xfId="1287"/>
    <cellStyle name="Normal 2 2 2 2 7 5" xfId="1288"/>
    <cellStyle name="Normal 2 2 2 2 7 6" xfId="1289"/>
    <cellStyle name="Normal 2 2 2 2 8" xfId="1290"/>
    <cellStyle name="Normal 2 2 2 2 8 2" xfId="1291"/>
    <cellStyle name="Normal 2 2 2 2 8 2 2" xfId="1292"/>
    <cellStyle name="Normal 2 2 2 2 8 2 3" xfId="1293"/>
    <cellStyle name="Normal 2 2 2 2 8 2 4" xfId="1294"/>
    <cellStyle name="Normal 2 2 2 2 8 2 5" xfId="1295"/>
    <cellStyle name="Normal 2 2 2 2 8 3" xfId="1296"/>
    <cellStyle name="Normal 2 2 2 2 8 4" xfId="1297"/>
    <cellStyle name="Normal 2 2 2 2 8 5" xfId="1298"/>
    <cellStyle name="Normal 2 2 2 2 8 6" xfId="1299"/>
    <cellStyle name="Normal 2 2 2 2 9" xfId="1300"/>
    <cellStyle name="Normal 2 2 2 2 9 2" xfId="1301"/>
    <cellStyle name="Normal 2 2 2 2 9 2 2" xfId="1302"/>
    <cellStyle name="Normal 2 2 2 2 9 2 3" xfId="1303"/>
    <cellStyle name="Normal 2 2 2 2 9 2 4" xfId="1304"/>
    <cellStyle name="Normal 2 2 2 2 9 2 5" xfId="1305"/>
    <cellStyle name="Normal 2 2 2 2 9 3" xfId="1306"/>
    <cellStyle name="Normal 2 2 2 2 9 4" xfId="1307"/>
    <cellStyle name="Normal 2 2 2 2 9 5" xfId="1308"/>
    <cellStyle name="Normal 2 2 2 2 9 6" xfId="1309"/>
    <cellStyle name="Normal 2 2 2 20" xfId="1310"/>
    <cellStyle name="Normal 2 2 2 20 2" xfId="1311"/>
    <cellStyle name="Normal 2 2 2 20 3" xfId="1312"/>
    <cellStyle name="Normal 2 2 2 20 4" xfId="1313"/>
    <cellStyle name="Normal 2 2 2 20 5" xfId="1314"/>
    <cellStyle name="Normal 2 2 2 21" xfId="1315"/>
    <cellStyle name="Normal 2 2 2 21 2" xfId="1316"/>
    <cellStyle name="Normal 2 2 2 21 3" xfId="1317"/>
    <cellStyle name="Normal 2 2 2 21 4" xfId="1318"/>
    <cellStyle name="Normal 2 2 2 21 5" xfId="1319"/>
    <cellStyle name="Normal 2 2 2 22" xfId="1320"/>
    <cellStyle name="Normal 2 2 2 22 2" xfId="1321"/>
    <cellStyle name="Normal 2 2 2 22 3" xfId="1322"/>
    <cellStyle name="Normal 2 2 2 22 4" xfId="1323"/>
    <cellStyle name="Normal 2 2 2 22 5" xfId="1324"/>
    <cellStyle name="Normal 2 2 2 23" xfId="1325"/>
    <cellStyle name="Normal 2 2 2 23 2" xfId="1326"/>
    <cellStyle name="Normal 2 2 2 23 3" xfId="1327"/>
    <cellStyle name="Normal 2 2 2 23 4" xfId="1328"/>
    <cellStyle name="Normal 2 2 2 23 5" xfId="1329"/>
    <cellStyle name="Normal 2 2 2 24" xfId="1330"/>
    <cellStyle name="Normal 2 2 2 24 2" xfId="1331"/>
    <cellStyle name="Normal 2 2 2 24 3" xfId="1332"/>
    <cellStyle name="Normal 2 2 2 24 4" xfId="1333"/>
    <cellStyle name="Normal 2 2 2 24 5" xfId="1334"/>
    <cellStyle name="Normal 2 2 2 25" xfId="1335"/>
    <cellStyle name="Normal 2 2 2 25 2" xfId="1336"/>
    <cellStyle name="Normal 2 2 2 25 3" xfId="1337"/>
    <cellStyle name="Normal 2 2 2 25 4" xfId="1338"/>
    <cellStyle name="Normal 2 2 2 25 5" xfId="1339"/>
    <cellStyle name="Normal 2 2 2 26" xfId="1340"/>
    <cellStyle name="Normal 2 2 2 26 2" xfId="1341"/>
    <cellStyle name="Normal 2 2 2 26 3" xfId="1342"/>
    <cellStyle name="Normal 2 2 2 26 4" xfId="1343"/>
    <cellStyle name="Normal 2 2 2 26 5" xfId="1344"/>
    <cellStyle name="Normal 2 2 2 27" xfId="1345"/>
    <cellStyle name="Normal 2 2 2 27 2" xfId="1346"/>
    <cellStyle name="Normal 2 2 2 27 3" xfId="1347"/>
    <cellStyle name="Normal 2 2 2 27 4" xfId="1348"/>
    <cellStyle name="Normal 2 2 2 27 5" xfId="1349"/>
    <cellStyle name="Normal 2 2 2 28" xfId="1350"/>
    <cellStyle name="Normal 2 2 2 29" xfId="1351"/>
    <cellStyle name="Normal 2 2 2 3" xfId="1352"/>
    <cellStyle name="Normal 2 2 2 3 2" xfId="1353"/>
    <cellStyle name="Normal 2 2 2 3 2 2" xfId="1354"/>
    <cellStyle name="Normal 2 2 2 3 2 3" xfId="1355"/>
    <cellStyle name="Normal 2 2 2 3 2 4" xfId="1356"/>
    <cellStyle name="Normal 2 2 2 3 2 5" xfId="1357"/>
    <cellStyle name="Normal 2 2 2 3 3" xfId="1358"/>
    <cellStyle name="Normal 2 2 2 3 4" xfId="1359"/>
    <cellStyle name="Normal 2 2 2 3 5" xfId="1360"/>
    <cellStyle name="Normal 2 2 2 3 6" xfId="1361"/>
    <cellStyle name="Normal 2 2 2 30" xfId="1362"/>
    <cellStyle name="Normal 2 2 2 31" xfId="1363"/>
    <cellStyle name="Normal 2 2 2 4" xfId="1364"/>
    <cellStyle name="Normal 2 2 2 4 2" xfId="1365"/>
    <cellStyle name="Normal 2 2 2 4 2 2" xfId="1366"/>
    <cellStyle name="Normal 2 2 2 4 2 3" xfId="1367"/>
    <cellStyle name="Normal 2 2 2 4 2 4" xfId="1368"/>
    <cellStyle name="Normal 2 2 2 4 2 5" xfId="1369"/>
    <cellStyle name="Normal 2 2 2 4 3" xfId="1370"/>
    <cellStyle name="Normal 2 2 2 4 4" xfId="1371"/>
    <cellStyle name="Normal 2 2 2 4 5" xfId="1372"/>
    <cellStyle name="Normal 2 2 2 4 6" xfId="1373"/>
    <cellStyle name="Normal 2 2 2 5" xfId="1374"/>
    <cellStyle name="Normal 2 2 2 5 2" xfId="1375"/>
    <cellStyle name="Normal 2 2 2 5 2 2" xfId="1376"/>
    <cellStyle name="Normal 2 2 2 5 2 3" xfId="1377"/>
    <cellStyle name="Normal 2 2 2 5 2 4" xfId="1378"/>
    <cellStyle name="Normal 2 2 2 5 2 5" xfId="1379"/>
    <cellStyle name="Normal 2 2 2 5 3" xfId="1380"/>
    <cellStyle name="Normal 2 2 2 5 4" xfId="1381"/>
    <cellStyle name="Normal 2 2 2 5 5" xfId="1382"/>
    <cellStyle name="Normal 2 2 2 5 6" xfId="1383"/>
    <cellStyle name="Normal 2 2 2 6" xfId="1384"/>
    <cellStyle name="Normal 2 2 2 6 2" xfId="1385"/>
    <cellStyle name="Normal 2 2 2 6 2 2" xfId="1386"/>
    <cellStyle name="Normal 2 2 2 6 2 3" xfId="1387"/>
    <cellStyle name="Normal 2 2 2 6 2 4" xfId="1388"/>
    <cellStyle name="Normal 2 2 2 6 2 5" xfId="1389"/>
    <cellStyle name="Normal 2 2 2 6 3" xfId="1390"/>
    <cellStyle name="Normal 2 2 2 6 4" xfId="1391"/>
    <cellStyle name="Normal 2 2 2 6 5" xfId="1392"/>
    <cellStyle name="Normal 2 2 2 6 6" xfId="1393"/>
    <cellStyle name="Normal 2 2 2 7" xfId="1394"/>
    <cellStyle name="Normal 2 2 2 7 2" xfId="1395"/>
    <cellStyle name="Normal 2 2 2 7 2 2" xfId="1396"/>
    <cellStyle name="Normal 2 2 2 7 2 3" xfId="1397"/>
    <cellStyle name="Normal 2 2 2 7 2 4" xfId="1398"/>
    <cellStyle name="Normal 2 2 2 7 2 5" xfId="1399"/>
    <cellStyle name="Normal 2 2 2 7 3" xfId="1400"/>
    <cellStyle name="Normal 2 2 2 7 4" xfId="1401"/>
    <cellStyle name="Normal 2 2 2 7 5" xfId="1402"/>
    <cellStyle name="Normal 2 2 2 7 6" xfId="1403"/>
    <cellStyle name="Normal 2 2 2 8" xfId="1404"/>
    <cellStyle name="Normal 2 2 2 8 2" xfId="1405"/>
    <cellStyle name="Normal 2 2 2 8 2 2" xfId="1406"/>
    <cellStyle name="Normal 2 2 2 8 2 3" xfId="1407"/>
    <cellStyle name="Normal 2 2 2 8 2 4" xfId="1408"/>
    <cellStyle name="Normal 2 2 2 8 2 5" xfId="1409"/>
    <cellStyle name="Normal 2 2 2 8 3" xfId="1410"/>
    <cellStyle name="Normal 2 2 2 8 4" xfId="1411"/>
    <cellStyle name="Normal 2 2 2 8 5" xfId="1412"/>
    <cellStyle name="Normal 2 2 2 8 6" xfId="1413"/>
    <cellStyle name="Normal 2 2 2 9" xfId="1414"/>
    <cellStyle name="Normal 2 2 2 9 2" xfId="1415"/>
    <cellStyle name="Normal 2 2 2 9 2 2" xfId="1416"/>
    <cellStyle name="Normal 2 2 2 9 2 3" xfId="1417"/>
    <cellStyle name="Normal 2 2 2 9 2 4" xfId="1418"/>
    <cellStyle name="Normal 2 2 2 9 2 5" xfId="1419"/>
    <cellStyle name="Normal 2 2 2 9 3" xfId="1420"/>
    <cellStyle name="Normal 2 2 2 9 4" xfId="1421"/>
    <cellStyle name="Normal 2 2 2 9 5" xfId="1422"/>
    <cellStyle name="Normal 2 2 2 9 6" xfId="1423"/>
    <cellStyle name="Normal 2 2 20" xfId="1424"/>
    <cellStyle name="Normal 2 2 20 2" xfId="1425"/>
    <cellStyle name="Normal 2 2 20 2 2" xfId="1426"/>
    <cellStyle name="Normal 2 2 20 2 3" xfId="1427"/>
    <cellStyle name="Normal 2 2 20 2 4" xfId="1428"/>
    <cellStyle name="Normal 2 2 20 2 5" xfId="1429"/>
    <cellStyle name="Normal 2 2 20 3" xfId="1430"/>
    <cellStyle name="Normal 2 2 20 4" xfId="1431"/>
    <cellStyle name="Normal 2 2 20 5" xfId="1432"/>
    <cellStyle name="Normal 2 2 20 6" xfId="1433"/>
    <cellStyle name="Normal 2 2 21" xfId="1434"/>
    <cellStyle name="Normal 2 2 21 2" xfId="1435"/>
    <cellStyle name="Normal 2 2 21 2 2" xfId="1436"/>
    <cellStyle name="Normal 2 2 21 2 3" xfId="1437"/>
    <cellStyle name="Normal 2 2 21 2 4" xfId="1438"/>
    <cellStyle name="Normal 2 2 21 2 5" xfId="1439"/>
    <cellStyle name="Normal 2 2 21 3" xfId="1440"/>
    <cellStyle name="Normal 2 2 21 4" xfId="1441"/>
    <cellStyle name="Normal 2 2 21 5" xfId="1442"/>
    <cellStyle name="Normal 2 2 21 6" xfId="1443"/>
    <cellStyle name="Normal 2 2 22" xfId="1444"/>
    <cellStyle name="Normal 2 2 22 2" xfId="1445"/>
    <cellStyle name="Normal 2 2 22 2 2" xfId="1446"/>
    <cellStyle name="Normal 2 2 22 2 3" xfId="1447"/>
    <cellStyle name="Normal 2 2 22 2 4" xfId="1448"/>
    <cellStyle name="Normal 2 2 22 2 5" xfId="1449"/>
    <cellStyle name="Normal 2 2 22 3" xfId="1450"/>
    <cellStyle name="Normal 2 2 22 4" xfId="1451"/>
    <cellStyle name="Normal 2 2 22 5" xfId="1452"/>
    <cellStyle name="Normal 2 2 22 6" xfId="1453"/>
    <cellStyle name="Normal 2 2 23" xfId="1454"/>
    <cellStyle name="Normal 2 2 23 2" xfId="1455"/>
    <cellStyle name="Normal 2 2 23 2 2" xfId="1456"/>
    <cellStyle name="Normal 2 2 23 2 3" xfId="1457"/>
    <cellStyle name="Normal 2 2 23 2 4" xfId="1458"/>
    <cellStyle name="Normal 2 2 23 2 5" xfId="1459"/>
    <cellStyle name="Normal 2 2 23 3" xfId="1460"/>
    <cellStyle name="Normal 2 2 23 4" xfId="1461"/>
    <cellStyle name="Normal 2 2 23 5" xfId="1462"/>
    <cellStyle name="Normal 2 2 23 6" xfId="1463"/>
    <cellStyle name="Normal 2 2 24" xfId="1464"/>
    <cellStyle name="Normal 2 2 24 2" xfId="1465"/>
    <cellStyle name="Normal 2 2 24 2 2" xfId="1466"/>
    <cellStyle name="Normal 2 2 24 2 3" xfId="1467"/>
    <cellStyle name="Normal 2 2 24 2 4" xfId="1468"/>
    <cellStyle name="Normal 2 2 24 2 5" xfId="1469"/>
    <cellStyle name="Normal 2 2 24 3" xfId="1470"/>
    <cellStyle name="Normal 2 2 24 4" xfId="1471"/>
    <cellStyle name="Normal 2 2 24 5" xfId="1472"/>
    <cellStyle name="Normal 2 2 24 6" xfId="1473"/>
    <cellStyle name="Normal 2 2 25" xfId="1474"/>
    <cellStyle name="Normal 2 2 25 2" xfId="1475"/>
    <cellStyle name="Normal 2 2 25 2 2" xfId="1476"/>
    <cellStyle name="Normal 2 2 25 2 3" xfId="1477"/>
    <cellStyle name="Normal 2 2 25 2 4" xfId="1478"/>
    <cellStyle name="Normal 2 2 25 2 5" xfId="1479"/>
    <cellStyle name="Normal 2 2 25 3" xfId="1480"/>
    <cellStyle name="Normal 2 2 25 4" xfId="1481"/>
    <cellStyle name="Normal 2 2 25 5" xfId="1482"/>
    <cellStyle name="Normal 2 2 25 6" xfId="1483"/>
    <cellStyle name="Normal 2 2 26" xfId="1484"/>
    <cellStyle name="Normal 2 2 26 2" xfId="1485"/>
    <cellStyle name="Normal 2 2 26 2 2" xfId="1486"/>
    <cellStyle name="Normal 2 2 26 2 3" xfId="1487"/>
    <cellStyle name="Normal 2 2 26 2 4" xfId="1488"/>
    <cellStyle name="Normal 2 2 26 2 5" xfId="1489"/>
    <cellStyle name="Normal 2 2 26 3" xfId="1490"/>
    <cellStyle name="Normal 2 2 26 4" xfId="1491"/>
    <cellStyle name="Normal 2 2 26 5" xfId="1492"/>
    <cellStyle name="Normal 2 2 26 6" xfId="1493"/>
    <cellStyle name="Normal 2 2 27" xfId="1494"/>
    <cellStyle name="Normal 2 2 27 2" xfId="1495"/>
    <cellStyle name="Normal 2 2 27 2 2" xfId="1496"/>
    <cellStyle name="Normal 2 2 27 2 3" xfId="1497"/>
    <cellStyle name="Normal 2 2 27 2 4" xfId="1498"/>
    <cellStyle name="Normal 2 2 27 2 5" xfId="1499"/>
    <cellStyle name="Normal 2 2 27 3" xfId="1500"/>
    <cellStyle name="Normal 2 2 27 4" xfId="1501"/>
    <cellStyle name="Normal 2 2 27 5" xfId="1502"/>
    <cellStyle name="Normal 2 2 27 6" xfId="1503"/>
    <cellStyle name="Normal 2 2 28" xfId="1504"/>
    <cellStyle name="Normal 2 2 28 2" xfId="1505"/>
    <cellStyle name="Normal 2 2 28 2 2" xfId="1506"/>
    <cellStyle name="Normal 2 2 28 2 3" xfId="1507"/>
    <cellStyle name="Normal 2 2 28 2 4" xfId="1508"/>
    <cellStyle name="Normal 2 2 28 2 5" xfId="1509"/>
    <cellStyle name="Normal 2 2 28 3" xfId="1510"/>
    <cellStyle name="Normal 2 2 28 4" xfId="1511"/>
    <cellStyle name="Normal 2 2 28 5" xfId="1512"/>
    <cellStyle name="Normal 2 2 28 6" xfId="1513"/>
    <cellStyle name="Normal 2 2 29" xfId="1514"/>
    <cellStyle name="Normal 2 2 29 2" xfId="1515"/>
    <cellStyle name="Normal 2 2 29 3" xfId="1516"/>
    <cellStyle name="Normal 2 2 29 4" xfId="1517"/>
    <cellStyle name="Normal 2 2 29 5" xfId="1518"/>
    <cellStyle name="Normal 2 2 3" xfId="1519"/>
    <cellStyle name="Normal 2 2 3 2" xfId="1520"/>
    <cellStyle name="Normal 2 2 3 2 2" xfId="1521"/>
    <cellStyle name="Normal 2 2 3 2 3" xfId="1522"/>
    <cellStyle name="Normal 2 2 3 2 4" xfId="1523"/>
    <cellStyle name="Normal 2 2 3 2 5" xfId="1524"/>
    <cellStyle name="Normal 2 2 3 3" xfId="1525"/>
    <cellStyle name="Normal 2 2 3 4" xfId="1526"/>
    <cellStyle name="Normal 2 2 3 5" xfId="1527"/>
    <cellStyle name="Normal 2 2 3 6" xfId="1528"/>
    <cellStyle name="Normal 2 2 30" xfId="1529"/>
    <cellStyle name="Normal 2 2 31" xfId="1530"/>
    <cellStyle name="Normal 2 2 31 2" xfId="1531"/>
    <cellStyle name="Normal 2 2 31 2 2" xfId="1532"/>
    <cellStyle name="Normal 2 2 31 2 3" xfId="1533"/>
    <cellStyle name="Normal 2 2 31 2 4" xfId="1534"/>
    <cellStyle name="Normal 2 2 31 2 5" xfId="1535"/>
    <cellStyle name="Normal 2 2 31 3" xfId="1536"/>
    <cellStyle name="Normal 2 2 31 4" xfId="1537"/>
    <cellStyle name="Normal 2 2 31 5" xfId="1538"/>
    <cellStyle name="Normal 2 2 31 6" xfId="1539"/>
    <cellStyle name="Normal 2 2 32" xfId="1540"/>
    <cellStyle name="Normal 2 2 32 2" xfId="1541"/>
    <cellStyle name="Normal 2 2 32 3" xfId="1542"/>
    <cellStyle name="Normal 2 2 32 4" xfId="1543"/>
    <cellStyle name="Normal 2 2 32 5" xfId="1544"/>
    <cellStyle name="Normal 2 2 33" xfId="1545"/>
    <cellStyle name="Normal 2 2 33 2" xfId="1546"/>
    <cellStyle name="Normal 2 2 33 3" xfId="1547"/>
    <cellStyle name="Normal 2 2 33 4" xfId="1548"/>
    <cellStyle name="Normal 2 2 33 5" xfId="1549"/>
    <cellStyle name="Normal 2 2 34" xfId="1550"/>
    <cellStyle name="Normal 2 2 34 2" xfId="1551"/>
    <cellStyle name="Normal 2 2 34 3" xfId="1552"/>
    <cellStyle name="Normal 2 2 34 4" xfId="1553"/>
    <cellStyle name="Normal 2 2 34 5" xfId="1554"/>
    <cellStyle name="Normal 2 2 35" xfId="1555"/>
    <cellStyle name="Normal 2 2 35 2" xfId="1556"/>
    <cellStyle name="Normal 2 2 35 3" xfId="1557"/>
    <cellStyle name="Normal 2 2 35 4" xfId="1558"/>
    <cellStyle name="Normal 2 2 35 5" xfId="1559"/>
    <cellStyle name="Normal 2 2 36" xfId="1560"/>
    <cellStyle name="Normal 2 2 36 2" xfId="1561"/>
    <cellStyle name="Normal 2 2 36 3" xfId="1562"/>
    <cellStyle name="Normal 2 2 36 4" xfId="1563"/>
    <cellStyle name="Normal 2 2 36 5" xfId="1564"/>
    <cellStyle name="Normal 2 2 37" xfId="1565"/>
    <cellStyle name="Normal 2 2 37 2" xfId="1566"/>
    <cellStyle name="Normal 2 2 37 3" xfId="1567"/>
    <cellStyle name="Normal 2 2 37 4" xfId="1568"/>
    <cellStyle name="Normal 2 2 37 5" xfId="1569"/>
    <cellStyle name="Normal 2 2 38" xfId="1570"/>
    <cellStyle name="Normal 2 2 38 2" xfId="1571"/>
    <cellStyle name="Normal 2 2 38 3" xfId="1572"/>
    <cellStyle name="Normal 2 2 38 4" xfId="1573"/>
    <cellStyle name="Normal 2 2 38 5" xfId="1574"/>
    <cellStyle name="Normal 2 2 39" xfId="1575"/>
    <cellStyle name="Normal 2 2 39 2" xfId="1576"/>
    <cellStyle name="Normal 2 2 39 3" xfId="1577"/>
    <cellStyle name="Normal 2 2 39 4" xfId="1578"/>
    <cellStyle name="Normal 2 2 39 5" xfId="1579"/>
    <cellStyle name="Normal 2 2 4" xfId="1580"/>
    <cellStyle name="Normal 2 2 4 10" xfId="1581"/>
    <cellStyle name="Normal 2 2 4 10 2" xfId="1582"/>
    <cellStyle name="Normal 2 2 4 10 3" xfId="1583"/>
    <cellStyle name="Normal 2 2 4 10 4" xfId="1584"/>
    <cellStyle name="Normal 2 2 4 10 5" xfId="1585"/>
    <cellStyle name="Normal 2 2 4 11" xfId="1586"/>
    <cellStyle name="Normal 2 2 4 11 2" xfId="1587"/>
    <cellStyle name="Normal 2 2 4 11 3" xfId="1588"/>
    <cellStyle name="Normal 2 2 4 11 4" xfId="1589"/>
    <cellStyle name="Normal 2 2 4 11 5" xfId="1590"/>
    <cellStyle name="Normal 2 2 4 12" xfId="1591"/>
    <cellStyle name="Normal 2 2 4 12 2" xfId="1592"/>
    <cellStyle name="Normal 2 2 4 12 3" xfId="1593"/>
    <cellStyle name="Normal 2 2 4 12 4" xfId="1594"/>
    <cellStyle name="Normal 2 2 4 12 5" xfId="1595"/>
    <cellStyle name="Normal 2 2 4 13" xfId="1596"/>
    <cellStyle name="Normal 2 2 4 13 2" xfId="1597"/>
    <cellStyle name="Normal 2 2 4 13 3" xfId="1598"/>
    <cellStyle name="Normal 2 2 4 13 4" xfId="1599"/>
    <cellStyle name="Normal 2 2 4 13 5" xfId="1600"/>
    <cellStyle name="Normal 2 2 4 14" xfId="1601"/>
    <cellStyle name="Normal 2 2 4 14 2" xfId="1602"/>
    <cellStyle name="Normal 2 2 4 14 3" xfId="1603"/>
    <cellStyle name="Normal 2 2 4 14 4" xfId="1604"/>
    <cellStyle name="Normal 2 2 4 14 5" xfId="1605"/>
    <cellStyle name="Normal 2 2 4 15" xfId="1606"/>
    <cellStyle name="Normal 2 2 4 15 2" xfId="1607"/>
    <cellStyle name="Normal 2 2 4 15 3" xfId="1608"/>
    <cellStyle name="Normal 2 2 4 15 4" xfId="1609"/>
    <cellStyle name="Normal 2 2 4 15 5" xfId="1610"/>
    <cellStyle name="Normal 2 2 4 16" xfId="1611"/>
    <cellStyle name="Normal 2 2 4 16 2" xfId="1612"/>
    <cellStyle name="Normal 2 2 4 16 3" xfId="1613"/>
    <cellStyle name="Normal 2 2 4 16 4" xfId="1614"/>
    <cellStyle name="Normal 2 2 4 16 5" xfId="1615"/>
    <cellStyle name="Normal 2 2 4 17" xfId="1616"/>
    <cellStyle name="Normal 2 2 4 17 2" xfId="1617"/>
    <cellStyle name="Normal 2 2 4 17 3" xfId="1618"/>
    <cellStyle name="Normal 2 2 4 17 4" xfId="1619"/>
    <cellStyle name="Normal 2 2 4 17 5" xfId="1620"/>
    <cellStyle name="Normal 2 2 4 18" xfId="1621"/>
    <cellStyle name="Normal 2 2 4 18 2" xfId="1622"/>
    <cellStyle name="Normal 2 2 4 18 3" xfId="1623"/>
    <cellStyle name="Normal 2 2 4 18 4" xfId="1624"/>
    <cellStyle name="Normal 2 2 4 18 5" xfId="1625"/>
    <cellStyle name="Normal 2 2 4 19" xfId="1626"/>
    <cellStyle name="Normal 2 2 4 19 2" xfId="1627"/>
    <cellStyle name="Normal 2 2 4 19 3" xfId="1628"/>
    <cellStyle name="Normal 2 2 4 19 4" xfId="1629"/>
    <cellStyle name="Normal 2 2 4 19 5" xfId="1630"/>
    <cellStyle name="Normal 2 2 4 2" xfId="1631"/>
    <cellStyle name="Normal 2 2 4 2 2" xfId="1632"/>
    <cellStyle name="Normal 2 2 4 2 3" xfId="1633"/>
    <cellStyle name="Normal 2 2 4 2 4" xfId="1634"/>
    <cellStyle name="Normal 2 2 4 2 5" xfId="1635"/>
    <cellStyle name="Normal 2 2 4 20" xfId="1636"/>
    <cellStyle name="Normal 2 2 4 20 2" xfId="1637"/>
    <cellStyle name="Normal 2 2 4 20 3" xfId="1638"/>
    <cellStyle name="Normal 2 2 4 20 4" xfId="1639"/>
    <cellStyle name="Normal 2 2 4 20 5" xfId="1640"/>
    <cellStyle name="Normal 2 2 4 21" xfId="1641"/>
    <cellStyle name="Normal 2 2 4 22" xfId="1642"/>
    <cellStyle name="Normal 2 2 4 23" xfId="1643"/>
    <cellStyle name="Normal 2 2 4 24" xfId="1644"/>
    <cellStyle name="Normal 2 2 4 3" xfId="1645"/>
    <cellStyle name="Normal 2 2 4 3 2" xfId="1646"/>
    <cellStyle name="Normal 2 2 4 3 3" xfId="1647"/>
    <cellStyle name="Normal 2 2 4 3 4" xfId="1648"/>
    <cellStyle name="Normal 2 2 4 3 5" xfId="1649"/>
    <cellStyle name="Normal 2 2 4 4" xfId="1650"/>
    <cellStyle name="Normal 2 2 4 4 2" xfId="1651"/>
    <cellStyle name="Normal 2 2 4 4 3" xfId="1652"/>
    <cellStyle name="Normal 2 2 4 4 4" xfId="1653"/>
    <cellStyle name="Normal 2 2 4 4 5" xfId="1654"/>
    <cellStyle name="Normal 2 2 4 5" xfId="1655"/>
    <cellStyle name="Normal 2 2 4 5 2" xfId="1656"/>
    <cellStyle name="Normal 2 2 4 5 3" xfId="1657"/>
    <cellStyle name="Normal 2 2 4 5 4" xfId="1658"/>
    <cellStyle name="Normal 2 2 4 5 5" xfId="1659"/>
    <cellStyle name="Normal 2 2 4 6" xfId="1660"/>
    <cellStyle name="Normal 2 2 4 6 2" xfId="1661"/>
    <cellStyle name="Normal 2 2 4 6 3" xfId="1662"/>
    <cellStyle name="Normal 2 2 4 6 4" xfId="1663"/>
    <cellStyle name="Normal 2 2 4 6 5" xfId="1664"/>
    <cellStyle name="Normal 2 2 4 7" xfId="1665"/>
    <cellStyle name="Normal 2 2 4 7 2" xfId="1666"/>
    <cellStyle name="Normal 2 2 4 7 3" xfId="1667"/>
    <cellStyle name="Normal 2 2 4 7 4" xfId="1668"/>
    <cellStyle name="Normal 2 2 4 7 5" xfId="1669"/>
    <cellStyle name="Normal 2 2 4 8" xfId="1670"/>
    <cellStyle name="Normal 2 2 4 8 2" xfId="1671"/>
    <cellStyle name="Normal 2 2 4 8 3" xfId="1672"/>
    <cellStyle name="Normal 2 2 4 8 4" xfId="1673"/>
    <cellStyle name="Normal 2 2 4 8 5" xfId="1674"/>
    <cellStyle name="Normal 2 2 4 9" xfId="1675"/>
    <cellStyle name="Normal 2 2 4 9 2" xfId="1676"/>
    <cellStyle name="Normal 2 2 4 9 3" xfId="1677"/>
    <cellStyle name="Normal 2 2 4 9 4" xfId="1678"/>
    <cellStyle name="Normal 2 2 4 9 5" xfId="1679"/>
    <cellStyle name="Normal 2 2 40" xfId="1680"/>
    <cellStyle name="Normal 2 2 41" xfId="1681"/>
    <cellStyle name="Normal 2 2 42" xfId="1682"/>
    <cellStyle name="Normal 2 2 43" xfId="1683"/>
    <cellStyle name="Normal 2 2 5" xfId="1684"/>
    <cellStyle name="Normal 2 2 5 2" xfId="1685"/>
    <cellStyle name="Normal 2 2 5 3" xfId="1686"/>
    <cellStyle name="Normal 2 2 5 4" xfId="1687"/>
    <cellStyle name="Normal 2 2 5 5" xfId="1688"/>
    <cellStyle name="Normal 2 2 6" xfId="1689"/>
    <cellStyle name="Normal 2 2 6 2" xfId="1690"/>
    <cellStyle name="Normal 2 2 6 3" xfId="1691"/>
    <cellStyle name="Normal 2 2 6 4" xfId="1692"/>
    <cellStyle name="Normal 2 2 6 5" xfId="1693"/>
    <cellStyle name="Normal 2 2 7" xfId="1694"/>
    <cellStyle name="Normal 2 2 7 2" xfId="1695"/>
    <cellStyle name="Normal 2 2 7 3" xfId="1696"/>
    <cellStyle name="Normal 2 2 7 4" xfId="1697"/>
    <cellStyle name="Normal 2 2 7 5" xfId="1698"/>
    <cellStyle name="Normal 2 2 8" xfId="1699"/>
    <cellStyle name="Normal 2 2 8 2" xfId="1700"/>
    <cellStyle name="Normal 2 2 8 3" xfId="1701"/>
    <cellStyle name="Normal 2 2 8 4" xfId="1702"/>
    <cellStyle name="Normal 2 2 8 5" xfId="1703"/>
    <cellStyle name="Normal 2 2 9" xfId="1704"/>
    <cellStyle name="Normal 2 2 9 2" xfId="1705"/>
    <cellStyle name="Normal 2 2 9 3" xfId="1706"/>
    <cellStyle name="Normal 2 2 9 4" xfId="1707"/>
    <cellStyle name="Normal 2 2 9 5" xfId="1708"/>
    <cellStyle name="Normal 2 20" xfId="1709"/>
    <cellStyle name="Normal 2 20 2" xfId="1710"/>
    <cellStyle name="Normal 2 20 2 2" xfId="1711"/>
    <cellStyle name="Normal 2 20 2 3" xfId="1712"/>
    <cellStyle name="Normal 2 20 2 4" xfId="1713"/>
    <cellStyle name="Normal 2 20 2 5" xfId="1714"/>
    <cellStyle name="Normal 2 20 3" xfId="1715"/>
    <cellStyle name="Normal 2 20 4" xfId="1716"/>
    <cellStyle name="Normal 2 20 5" xfId="1717"/>
    <cellStyle name="Normal 2 20 6" xfId="1718"/>
    <cellStyle name="Normal 2 21" xfId="1719"/>
    <cellStyle name="Normal 2 22" xfId="1720"/>
    <cellStyle name="Normal 2 23" xfId="1721"/>
    <cellStyle name="Normal 2 24" xfId="1722"/>
    <cellStyle name="Normal 2 25" xfId="1723"/>
    <cellStyle name="Normal 2 26" xfId="1724"/>
    <cellStyle name="Normal 2 27" xfId="1725"/>
    <cellStyle name="Normal 2 28" xfId="1726"/>
    <cellStyle name="Normal 2 29" xfId="1727"/>
    <cellStyle name="Normal 2 3" xfId="1728"/>
    <cellStyle name="Normal 2 3 2" xfId="1729"/>
    <cellStyle name="Normal 2 3 3" xfId="1730"/>
    <cellStyle name="Normal 2 3 4" xfId="1731"/>
    <cellStyle name="Normal 2 3 5" xfId="1732"/>
    <cellStyle name="Normal 2 30" xfId="1733"/>
    <cellStyle name="Normal 2 31" xfId="1734"/>
    <cellStyle name="Normal 2 32" xfId="1735"/>
    <cellStyle name="Normal 2 33" xfId="1736"/>
    <cellStyle name="Normal 2 34" xfId="1737"/>
    <cellStyle name="Normal 2 35" xfId="1738"/>
    <cellStyle name="Normal 2 36" xfId="1739"/>
    <cellStyle name="Normal 2 37" xfId="1740"/>
    <cellStyle name="Normal 2 38" xfId="1741"/>
    <cellStyle name="Normal 2 38 2" xfId="1742"/>
    <cellStyle name="Normal 2 38 3" xfId="1743"/>
    <cellStyle name="Normal 2 38 4" xfId="1744"/>
    <cellStyle name="Normal 2 38 5" xfId="1745"/>
    <cellStyle name="Normal 2 38 6" xfId="1746"/>
    <cellStyle name="Normal 2 39" xfId="1747"/>
    <cellStyle name="Normal 2 4" xfId="1748"/>
    <cellStyle name="Normal 2 4 2" xfId="1749"/>
    <cellStyle name="Normal 2 4 3" xfId="1750"/>
    <cellStyle name="Normal 2 4 4" xfId="1751"/>
    <cellStyle name="Normal 2 4 5" xfId="1752"/>
    <cellStyle name="Normal 2 40" xfId="1753"/>
    <cellStyle name="Normal 2 40 2" xfId="1754"/>
    <cellStyle name="Normal 2 40 3" xfId="1755"/>
    <cellStyle name="Normal 2 40 4" xfId="1756"/>
    <cellStyle name="Normal 2 40 5" xfId="1757"/>
    <cellStyle name="Normal 2 41" xfId="1758"/>
    <cellStyle name="Normal 2 41 2" xfId="1759"/>
    <cellStyle name="Normal 2 41 3" xfId="1760"/>
    <cellStyle name="Normal 2 41 4" xfId="1761"/>
    <cellStyle name="Normal 2 41 5" xfId="1762"/>
    <cellStyle name="Normal 2 42" xfId="1763"/>
    <cellStyle name="Normal 2 42 2" xfId="1764"/>
    <cellStyle name="Normal 2 42 3" xfId="1765"/>
    <cellStyle name="Normal 2 42 4" xfId="1766"/>
    <cellStyle name="Normal 2 42 5" xfId="1767"/>
    <cellStyle name="Normal 2 43" xfId="1768"/>
    <cellStyle name="Normal 2 43 2" xfId="1769"/>
    <cellStyle name="Normal 2 43 3" xfId="1770"/>
    <cellStyle name="Normal 2 43 4" xfId="1771"/>
    <cellStyle name="Normal 2 43 5" xfId="1772"/>
    <cellStyle name="Normal 2 44" xfId="1773"/>
    <cellStyle name="Normal 2 44 2" xfId="1774"/>
    <cellStyle name="Normal 2 44 3" xfId="1775"/>
    <cellStyle name="Normal 2 44 4" xfId="1776"/>
    <cellStyle name="Normal 2 44 5" xfId="1777"/>
    <cellStyle name="Normal 2 45" xfId="1778"/>
    <cellStyle name="Normal 2 45 2" xfId="1779"/>
    <cellStyle name="Normal 2 45 3" xfId="1780"/>
    <cellStyle name="Normal 2 45 4" xfId="1781"/>
    <cellStyle name="Normal 2 45 5" xfId="1782"/>
    <cellStyle name="Normal 2 46" xfId="1783"/>
    <cellStyle name="Normal 2 46 2" xfId="1784"/>
    <cellStyle name="Normal 2 46 3" xfId="1785"/>
    <cellStyle name="Normal 2 46 4" xfId="1786"/>
    <cellStyle name="Normal 2 46 5" xfId="1787"/>
    <cellStyle name="Normal 2 47" xfId="1788"/>
    <cellStyle name="Normal 2 48" xfId="1789"/>
    <cellStyle name="Normal 2 49" xfId="1790"/>
    <cellStyle name="Normal 2 5" xfId="1791"/>
    <cellStyle name="Normal 2 5 2" xfId="1792"/>
    <cellStyle name="Normal 2 5 2 2" xfId="1793"/>
    <cellStyle name="Normal 2 5 2 3" xfId="1794"/>
    <cellStyle name="Normal 2 5 2 4" xfId="1795"/>
    <cellStyle name="Normal 2 5 2 5" xfId="1796"/>
    <cellStyle name="Normal 2 5 3" xfId="1797"/>
    <cellStyle name="Normal 2 5 4" xfId="1798"/>
    <cellStyle name="Normal 2 5 5" xfId="1799"/>
    <cellStyle name="Normal 2 5 6" xfId="1800"/>
    <cellStyle name="Normal 2 50" xfId="1801"/>
    <cellStyle name="Normal 2 6" xfId="1802"/>
    <cellStyle name="Normal 2 6 2" xfId="1803"/>
    <cellStyle name="Normal 2 6 3" xfId="1804"/>
    <cellStyle name="Normal 2 6 4" xfId="1805"/>
    <cellStyle name="Normal 2 6 5" xfId="1806"/>
    <cellStyle name="Normal 2 7" xfId="1807"/>
    <cellStyle name="Normal 2 7 10" xfId="1808"/>
    <cellStyle name="Normal 2 7 10 2" xfId="1809"/>
    <cellStyle name="Normal 2 7 10 2 2" xfId="1810"/>
    <cellStyle name="Normal 2 7 10 2 3" xfId="1811"/>
    <cellStyle name="Normal 2 7 10 2 4" xfId="1812"/>
    <cellStyle name="Normal 2 7 10 2 5" xfId="1813"/>
    <cellStyle name="Normal 2 7 10 3" xfId="1814"/>
    <cellStyle name="Normal 2 7 10 4" xfId="1815"/>
    <cellStyle name="Normal 2 7 10 5" xfId="1816"/>
    <cellStyle name="Normal 2 7 10 6" xfId="1817"/>
    <cellStyle name="Normal 2 7 11" xfId="1818"/>
    <cellStyle name="Normal 2 7 11 2" xfId="1819"/>
    <cellStyle name="Normal 2 7 11 2 2" xfId="1820"/>
    <cellStyle name="Normal 2 7 11 2 3" xfId="1821"/>
    <cellStyle name="Normal 2 7 11 2 4" xfId="1822"/>
    <cellStyle name="Normal 2 7 11 2 5" xfId="1823"/>
    <cellStyle name="Normal 2 7 11 3" xfId="1824"/>
    <cellStyle name="Normal 2 7 11 4" xfId="1825"/>
    <cellStyle name="Normal 2 7 11 5" xfId="1826"/>
    <cellStyle name="Normal 2 7 11 6" xfId="1827"/>
    <cellStyle name="Normal 2 7 12" xfId="1828"/>
    <cellStyle name="Normal 2 7 12 2" xfId="1829"/>
    <cellStyle name="Normal 2 7 12 2 2" xfId="1830"/>
    <cellStyle name="Normal 2 7 12 2 3" xfId="1831"/>
    <cellStyle name="Normal 2 7 12 2 4" xfId="1832"/>
    <cellStyle name="Normal 2 7 12 2 5" xfId="1833"/>
    <cellStyle name="Normal 2 7 12 3" xfId="1834"/>
    <cellStyle name="Normal 2 7 12 4" xfId="1835"/>
    <cellStyle name="Normal 2 7 12 5" xfId="1836"/>
    <cellStyle name="Normal 2 7 12 6" xfId="1837"/>
    <cellStyle name="Normal 2 7 13" xfId="1838"/>
    <cellStyle name="Normal 2 7 13 2" xfId="1839"/>
    <cellStyle name="Normal 2 7 13 2 2" xfId="1840"/>
    <cellStyle name="Normal 2 7 13 2 3" xfId="1841"/>
    <cellStyle name="Normal 2 7 13 2 4" xfId="1842"/>
    <cellStyle name="Normal 2 7 13 2 5" xfId="1843"/>
    <cellStyle name="Normal 2 7 13 3" xfId="1844"/>
    <cellStyle name="Normal 2 7 13 4" xfId="1845"/>
    <cellStyle name="Normal 2 7 13 5" xfId="1846"/>
    <cellStyle name="Normal 2 7 13 6" xfId="1847"/>
    <cellStyle name="Normal 2 7 14" xfId="1848"/>
    <cellStyle name="Normal 2 7 14 2" xfId="1849"/>
    <cellStyle name="Normal 2 7 14 2 2" xfId="1850"/>
    <cellStyle name="Normal 2 7 14 2 3" xfId="1851"/>
    <cellStyle name="Normal 2 7 14 2 4" xfId="1852"/>
    <cellStyle name="Normal 2 7 14 2 5" xfId="1853"/>
    <cellStyle name="Normal 2 7 14 3" xfId="1854"/>
    <cellStyle name="Normal 2 7 14 4" xfId="1855"/>
    <cellStyle name="Normal 2 7 14 5" xfId="1856"/>
    <cellStyle name="Normal 2 7 14 6" xfId="1857"/>
    <cellStyle name="Normal 2 7 15" xfId="1858"/>
    <cellStyle name="Normal 2 7 15 2" xfId="1859"/>
    <cellStyle name="Normal 2 7 15 2 2" xfId="1860"/>
    <cellStyle name="Normal 2 7 15 2 3" xfId="1861"/>
    <cellStyle name="Normal 2 7 15 2 4" xfId="1862"/>
    <cellStyle name="Normal 2 7 15 2 5" xfId="1863"/>
    <cellStyle name="Normal 2 7 15 3" xfId="1864"/>
    <cellStyle name="Normal 2 7 15 4" xfId="1865"/>
    <cellStyle name="Normal 2 7 15 5" xfId="1866"/>
    <cellStyle name="Normal 2 7 15 6" xfId="1867"/>
    <cellStyle name="Normal 2 7 16" xfId="1868"/>
    <cellStyle name="Normal 2 7 16 2" xfId="1869"/>
    <cellStyle name="Normal 2 7 16 2 2" xfId="1870"/>
    <cellStyle name="Normal 2 7 16 2 3" xfId="1871"/>
    <cellStyle name="Normal 2 7 16 2 4" xfId="1872"/>
    <cellStyle name="Normal 2 7 16 2 5" xfId="1873"/>
    <cellStyle name="Normal 2 7 16 3" xfId="1874"/>
    <cellStyle name="Normal 2 7 16 4" xfId="1875"/>
    <cellStyle name="Normal 2 7 16 5" xfId="1876"/>
    <cellStyle name="Normal 2 7 16 6" xfId="1877"/>
    <cellStyle name="Normal 2 7 17" xfId="1878"/>
    <cellStyle name="Normal 2 7 17 2" xfId="1879"/>
    <cellStyle name="Normal 2 7 17 2 2" xfId="1880"/>
    <cellStyle name="Normal 2 7 17 2 3" xfId="1881"/>
    <cellStyle name="Normal 2 7 17 2 4" xfId="1882"/>
    <cellStyle name="Normal 2 7 17 2 5" xfId="1883"/>
    <cellStyle name="Normal 2 7 17 3" xfId="1884"/>
    <cellStyle name="Normal 2 7 17 4" xfId="1885"/>
    <cellStyle name="Normal 2 7 17 5" xfId="1886"/>
    <cellStyle name="Normal 2 7 17 6" xfId="1887"/>
    <cellStyle name="Normal 2 7 18" xfId="1888"/>
    <cellStyle name="Normal 2 7 18 2" xfId="1889"/>
    <cellStyle name="Normal 2 7 18 2 2" xfId="1890"/>
    <cellStyle name="Normal 2 7 18 2 3" xfId="1891"/>
    <cellStyle name="Normal 2 7 18 2 4" xfId="1892"/>
    <cellStyle name="Normal 2 7 18 2 5" xfId="1893"/>
    <cellStyle name="Normal 2 7 18 3" xfId="1894"/>
    <cellStyle name="Normal 2 7 18 4" xfId="1895"/>
    <cellStyle name="Normal 2 7 18 5" xfId="1896"/>
    <cellStyle name="Normal 2 7 18 6" xfId="1897"/>
    <cellStyle name="Normal 2 7 19" xfId="1898"/>
    <cellStyle name="Normal 2 7 19 2" xfId="1899"/>
    <cellStyle name="Normal 2 7 19 2 2" xfId="1900"/>
    <cellStyle name="Normal 2 7 19 2 3" xfId="1901"/>
    <cellStyle name="Normal 2 7 19 2 4" xfId="1902"/>
    <cellStyle name="Normal 2 7 19 2 5" xfId="1903"/>
    <cellStyle name="Normal 2 7 19 3" xfId="1904"/>
    <cellStyle name="Normal 2 7 19 4" xfId="1905"/>
    <cellStyle name="Normal 2 7 19 5" xfId="1906"/>
    <cellStyle name="Normal 2 7 19 6" xfId="1907"/>
    <cellStyle name="Normal 2 7 2" xfId="1908"/>
    <cellStyle name="Normal 2 7 2 10" xfId="1909"/>
    <cellStyle name="Normal 2 7 2 11" xfId="1910"/>
    <cellStyle name="Normal 2 7 2 12" xfId="1911"/>
    <cellStyle name="Normal 2 7 2 13" xfId="1912"/>
    <cellStyle name="Normal 2 7 2 14" xfId="1913"/>
    <cellStyle name="Normal 2 7 2 15" xfId="1914"/>
    <cellStyle name="Normal 2 7 2 16" xfId="1915"/>
    <cellStyle name="Normal 2 7 2 17" xfId="1916"/>
    <cellStyle name="Normal 2 7 2 18" xfId="1917"/>
    <cellStyle name="Normal 2 7 2 19" xfId="1918"/>
    <cellStyle name="Normal 2 7 2 2" xfId="1919"/>
    <cellStyle name="Normal 2 7 2 20" xfId="1920"/>
    <cellStyle name="Normal 2 7 2 20 2" xfId="1921"/>
    <cellStyle name="Normal 2 7 2 20 3" xfId="1922"/>
    <cellStyle name="Normal 2 7 2 20 4" xfId="1923"/>
    <cellStyle name="Normal 2 7 2 20 5" xfId="1924"/>
    <cellStyle name="Normal 2 7 2 21" xfId="1925"/>
    <cellStyle name="Normal 2 7 2 22" xfId="1926"/>
    <cellStyle name="Normal 2 7 2 23" xfId="1927"/>
    <cellStyle name="Normal 2 7 2 24" xfId="1928"/>
    <cellStyle name="Normal 2 7 2 3" xfId="1929"/>
    <cellStyle name="Normal 2 7 2 4" xfId="1930"/>
    <cellStyle name="Normal 2 7 2 5" xfId="1931"/>
    <cellStyle name="Normal 2 7 2 6" xfId="1932"/>
    <cellStyle name="Normal 2 7 2 7" xfId="1933"/>
    <cellStyle name="Normal 2 7 2 8" xfId="1934"/>
    <cellStyle name="Normal 2 7 2 9" xfId="1935"/>
    <cellStyle name="Normal 2 7 20" xfId="1936"/>
    <cellStyle name="Normal 2 7 20 2" xfId="1937"/>
    <cellStyle name="Normal 2 7 20 2 2" xfId="1938"/>
    <cellStyle name="Normal 2 7 20 2 3" xfId="1939"/>
    <cellStyle name="Normal 2 7 20 2 4" xfId="1940"/>
    <cellStyle name="Normal 2 7 20 2 5" xfId="1941"/>
    <cellStyle name="Normal 2 7 20 3" xfId="1942"/>
    <cellStyle name="Normal 2 7 20 4" xfId="1943"/>
    <cellStyle name="Normal 2 7 20 5" xfId="1944"/>
    <cellStyle name="Normal 2 7 20 6" xfId="1945"/>
    <cellStyle name="Normal 2 7 21" xfId="1946"/>
    <cellStyle name="Normal 2 7 21 2" xfId="1947"/>
    <cellStyle name="Normal 2 7 21 2 2" xfId="1948"/>
    <cellStyle name="Normal 2 7 21 2 3" xfId="1949"/>
    <cellStyle name="Normal 2 7 21 2 4" xfId="1950"/>
    <cellStyle name="Normal 2 7 21 2 5" xfId="1951"/>
    <cellStyle name="Normal 2 7 21 3" xfId="1952"/>
    <cellStyle name="Normal 2 7 21 4" xfId="1953"/>
    <cellStyle name="Normal 2 7 21 5" xfId="1954"/>
    <cellStyle name="Normal 2 7 21 6" xfId="1955"/>
    <cellStyle name="Normal 2 7 22" xfId="1956"/>
    <cellStyle name="Normal 2 7 22 2" xfId="1957"/>
    <cellStyle name="Normal 2 7 22 2 2" xfId="1958"/>
    <cellStyle name="Normal 2 7 22 2 3" xfId="1959"/>
    <cellStyle name="Normal 2 7 22 2 4" xfId="1960"/>
    <cellStyle name="Normal 2 7 22 2 5" xfId="1961"/>
    <cellStyle name="Normal 2 7 22 3" xfId="1962"/>
    <cellStyle name="Normal 2 7 22 4" xfId="1963"/>
    <cellStyle name="Normal 2 7 22 5" xfId="1964"/>
    <cellStyle name="Normal 2 7 22 6" xfId="1965"/>
    <cellStyle name="Normal 2 7 23" xfId="1966"/>
    <cellStyle name="Normal 2 7 23 2" xfId="1967"/>
    <cellStyle name="Normal 2 7 23 2 2" xfId="1968"/>
    <cellStyle name="Normal 2 7 23 2 3" xfId="1969"/>
    <cellStyle name="Normal 2 7 23 2 4" xfId="1970"/>
    <cellStyle name="Normal 2 7 23 2 5" xfId="1971"/>
    <cellStyle name="Normal 2 7 23 3" xfId="1972"/>
    <cellStyle name="Normal 2 7 23 4" xfId="1973"/>
    <cellStyle name="Normal 2 7 23 5" xfId="1974"/>
    <cellStyle name="Normal 2 7 23 6" xfId="1975"/>
    <cellStyle name="Normal 2 7 24" xfId="1976"/>
    <cellStyle name="Normal 2 7 24 2" xfId="1977"/>
    <cellStyle name="Normal 2 7 24 2 2" xfId="1978"/>
    <cellStyle name="Normal 2 7 24 2 3" xfId="1979"/>
    <cellStyle name="Normal 2 7 24 2 4" xfId="1980"/>
    <cellStyle name="Normal 2 7 24 2 5" xfId="1981"/>
    <cellStyle name="Normal 2 7 24 3" xfId="1982"/>
    <cellStyle name="Normal 2 7 24 4" xfId="1983"/>
    <cellStyle name="Normal 2 7 24 5" xfId="1984"/>
    <cellStyle name="Normal 2 7 24 6" xfId="1985"/>
    <cellStyle name="Normal 2 7 25" xfId="1986"/>
    <cellStyle name="Normal 2 7 25 2" xfId="1987"/>
    <cellStyle name="Normal 2 7 25 2 2" xfId="1988"/>
    <cellStyle name="Normal 2 7 25 2 3" xfId="1989"/>
    <cellStyle name="Normal 2 7 25 2 4" xfId="1990"/>
    <cellStyle name="Normal 2 7 25 2 5" xfId="1991"/>
    <cellStyle name="Normal 2 7 25 3" xfId="1992"/>
    <cellStyle name="Normal 2 7 25 4" xfId="1993"/>
    <cellStyle name="Normal 2 7 25 5" xfId="1994"/>
    <cellStyle name="Normal 2 7 25 6" xfId="1995"/>
    <cellStyle name="Normal 2 7 26" xfId="1996"/>
    <cellStyle name="Normal 2 7 26 2" xfId="1997"/>
    <cellStyle name="Normal 2 7 26 2 2" xfId="1998"/>
    <cellStyle name="Normal 2 7 26 2 3" xfId="1999"/>
    <cellStyle name="Normal 2 7 26 2 4" xfId="2000"/>
    <cellStyle name="Normal 2 7 26 2 5" xfId="2001"/>
    <cellStyle name="Normal 2 7 26 3" xfId="2002"/>
    <cellStyle name="Normal 2 7 26 4" xfId="2003"/>
    <cellStyle name="Normal 2 7 26 5" xfId="2004"/>
    <cellStyle name="Normal 2 7 26 6" xfId="2005"/>
    <cellStyle name="Normal 2 7 3" xfId="2006"/>
    <cellStyle name="Normal 2 7 4" xfId="2007"/>
    <cellStyle name="Normal 2 7 5" xfId="2008"/>
    <cellStyle name="Normal 2 7 6" xfId="2009"/>
    <cellStyle name="Normal 2 7 7" xfId="2010"/>
    <cellStyle name="Normal 2 7 8" xfId="2011"/>
    <cellStyle name="Normal 2 7 9" xfId="2012"/>
    <cellStyle name="Normal 2 8" xfId="2013"/>
    <cellStyle name="Normal 2 9" xfId="2014"/>
    <cellStyle name="Normal 2 9 10" xfId="2015"/>
    <cellStyle name="Normal 2 9 10 2" xfId="2016"/>
    <cellStyle name="Normal 2 9 10 2 2" xfId="2017"/>
    <cellStyle name="Normal 2 9 10 2 3" xfId="2018"/>
    <cellStyle name="Normal 2 9 10 2 4" xfId="2019"/>
    <cellStyle name="Normal 2 9 10 2 5" xfId="2020"/>
    <cellStyle name="Normal 2 9 10 3" xfId="2021"/>
    <cellStyle name="Normal 2 9 10 4" xfId="2022"/>
    <cellStyle name="Normal 2 9 10 5" xfId="2023"/>
    <cellStyle name="Normal 2 9 10 6" xfId="2024"/>
    <cellStyle name="Normal 2 9 11" xfId="2025"/>
    <cellStyle name="Normal 2 9 11 2" xfId="2026"/>
    <cellStyle name="Normal 2 9 11 2 2" xfId="2027"/>
    <cellStyle name="Normal 2 9 11 2 3" xfId="2028"/>
    <cellStyle name="Normal 2 9 11 2 4" xfId="2029"/>
    <cellStyle name="Normal 2 9 11 2 5" xfId="2030"/>
    <cellStyle name="Normal 2 9 11 3" xfId="2031"/>
    <cellStyle name="Normal 2 9 11 4" xfId="2032"/>
    <cellStyle name="Normal 2 9 11 5" xfId="2033"/>
    <cellStyle name="Normal 2 9 11 6" xfId="2034"/>
    <cellStyle name="Normal 2 9 12" xfId="2035"/>
    <cellStyle name="Normal 2 9 12 2" xfId="2036"/>
    <cellStyle name="Normal 2 9 12 2 2" xfId="2037"/>
    <cellStyle name="Normal 2 9 12 2 3" xfId="2038"/>
    <cellStyle name="Normal 2 9 12 2 4" xfId="2039"/>
    <cellStyle name="Normal 2 9 12 2 5" xfId="2040"/>
    <cellStyle name="Normal 2 9 12 3" xfId="2041"/>
    <cellStyle name="Normal 2 9 12 4" xfId="2042"/>
    <cellStyle name="Normal 2 9 12 5" xfId="2043"/>
    <cellStyle name="Normal 2 9 12 6" xfId="2044"/>
    <cellStyle name="Normal 2 9 13" xfId="2045"/>
    <cellStyle name="Normal 2 9 13 2" xfId="2046"/>
    <cellStyle name="Normal 2 9 13 2 2" xfId="2047"/>
    <cellStyle name="Normal 2 9 13 2 3" xfId="2048"/>
    <cellStyle name="Normal 2 9 13 2 4" xfId="2049"/>
    <cellStyle name="Normal 2 9 13 2 5" xfId="2050"/>
    <cellStyle name="Normal 2 9 13 3" xfId="2051"/>
    <cellStyle name="Normal 2 9 13 4" xfId="2052"/>
    <cellStyle name="Normal 2 9 13 5" xfId="2053"/>
    <cellStyle name="Normal 2 9 13 6" xfId="2054"/>
    <cellStyle name="Normal 2 9 14" xfId="2055"/>
    <cellStyle name="Normal 2 9 14 2" xfId="2056"/>
    <cellStyle name="Normal 2 9 14 2 2" xfId="2057"/>
    <cellStyle name="Normal 2 9 14 2 3" xfId="2058"/>
    <cellStyle name="Normal 2 9 14 2 4" xfId="2059"/>
    <cellStyle name="Normal 2 9 14 2 5" xfId="2060"/>
    <cellStyle name="Normal 2 9 14 3" xfId="2061"/>
    <cellStyle name="Normal 2 9 14 4" xfId="2062"/>
    <cellStyle name="Normal 2 9 14 5" xfId="2063"/>
    <cellStyle name="Normal 2 9 14 6" xfId="2064"/>
    <cellStyle name="Normal 2 9 15" xfId="2065"/>
    <cellStyle name="Normal 2 9 15 2" xfId="2066"/>
    <cellStyle name="Normal 2 9 15 2 2" xfId="2067"/>
    <cellStyle name="Normal 2 9 15 2 3" xfId="2068"/>
    <cellStyle name="Normal 2 9 15 2 4" xfId="2069"/>
    <cellStyle name="Normal 2 9 15 2 5" xfId="2070"/>
    <cellStyle name="Normal 2 9 15 3" xfId="2071"/>
    <cellStyle name="Normal 2 9 15 4" xfId="2072"/>
    <cellStyle name="Normal 2 9 15 5" xfId="2073"/>
    <cellStyle name="Normal 2 9 15 6" xfId="2074"/>
    <cellStyle name="Normal 2 9 16" xfId="2075"/>
    <cellStyle name="Normal 2 9 16 2" xfId="2076"/>
    <cellStyle name="Normal 2 9 16 2 2" xfId="2077"/>
    <cellStyle name="Normal 2 9 16 2 3" xfId="2078"/>
    <cellStyle name="Normal 2 9 16 2 4" xfId="2079"/>
    <cellStyle name="Normal 2 9 16 2 5" xfId="2080"/>
    <cellStyle name="Normal 2 9 16 3" xfId="2081"/>
    <cellStyle name="Normal 2 9 16 4" xfId="2082"/>
    <cellStyle name="Normal 2 9 16 5" xfId="2083"/>
    <cellStyle name="Normal 2 9 16 6" xfId="2084"/>
    <cellStyle name="Normal 2 9 17" xfId="2085"/>
    <cellStyle name="Normal 2 9 17 2" xfId="2086"/>
    <cellStyle name="Normal 2 9 17 2 2" xfId="2087"/>
    <cellStyle name="Normal 2 9 17 2 3" xfId="2088"/>
    <cellStyle name="Normal 2 9 17 2 4" xfId="2089"/>
    <cellStyle name="Normal 2 9 17 2 5" xfId="2090"/>
    <cellStyle name="Normal 2 9 17 3" xfId="2091"/>
    <cellStyle name="Normal 2 9 17 4" xfId="2092"/>
    <cellStyle name="Normal 2 9 17 5" xfId="2093"/>
    <cellStyle name="Normal 2 9 17 6" xfId="2094"/>
    <cellStyle name="Normal 2 9 18" xfId="2095"/>
    <cellStyle name="Normal 2 9 18 2" xfId="2096"/>
    <cellStyle name="Normal 2 9 18 2 2" xfId="2097"/>
    <cellStyle name="Normal 2 9 18 2 3" xfId="2098"/>
    <cellStyle name="Normal 2 9 18 2 4" xfId="2099"/>
    <cellStyle name="Normal 2 9 18 2 5" xfId="2100"/>
    <cellStyle name="Normal 2 9 18 3" xfId="2101"/>
    <cellStyle name="Normal 2 9 18 4" xfId="2102"/>
    <cellStyle name="Normal 2 9 18 5" xfId="2103"/>
    <cellStyle name="Normal 2 9 18 6" xfId="2104"/>
    <cellStyle name="Normal 2 9 19" xfId="2105"/>
    <cellStyle name="Normal 2 9 19 2" xfId="2106"/>
    <cellStyle name="Normal 2 9 19 2 2" xfId="2107"/>
    <cellStyle name="Normal 2 9 19 2 3" xfId="2108"/>
    <cellStyle name="Normal 2 9 19 2 4" xfId="2109"/>
    <cellStyle name="Normal 2 9 19 2 5" xfId="2110"/>
    <cellStyle name="Normal 2 9 19 3" xfId="2111"/>
    <cellStyle name="Normal 2 9 19 4" xfId="2112"/>
    <cellStyle name="Normal 2 9 19 5" xfId="2113"/>
    <cellStyle name="Normal 2 9 19 6" xfId="2114"/>
    <cellStyle name="Normal 2 9 2" xfId="2115"/>
    <cellStyle name="Normal 2 9 2 2" xfId="2116"/>
    <cellStyle name="Normal 2 9 2 2 2" xfId="2117"/>
    <cellStyle name="Normal 2 9 2 2 3" xfId="2118"/>
    <cellStyle name="Normal 2 9 2 2 4" xfId="2119"/>
    <cellStyle name="Normal 2 9 2 2 5" xfId="2120"/>
    <cellStyle name="Normal 2 9 2 3" xfId="2121"/>
    <cellStyle name="Normal 2 9 2 4" xfId="2122"/>
    <cellStyle name="Normal 2 9 2 5" xfId="2123"/>
    <cellStyle name="Normal 2 9 2 6" xfId="2124"/>
    <cellStyle name="Normal 2 9 3" xfId="2125"/>
    <cellStyle name="Normal 2 9 3 2" xfId="2126"/>
    <cellStyle name="Normal 2 9 3 2 2" xfId="2127"/>
    <cellStyle name="Normal 2 9 3 2 3" xfId="2128"/>
    <cellStyle name="Normal 2 9 3 2 4" xfId="2129"/>
    <cellStyle name="Normal 2 9 3 2 5" xfId="2130"/>
    <cellStyle name="Normal 2 9 3 3" xfId="2131"/>
    <cellStyle name="Normal 2 9 3 4" xfId="2132"/>
    <cellStyle name="Normal 2 9 3 5" xfId="2133"/>
    <cellStyle name="Normal 2 9 3 6" xfId="2134"/>
    <cellStyle name="Normal 2 9 4" xfId="2135"/>
    <cellStyle name="Normal 2 9 4 2" xfId="2136"/>
    <cellStyle name="Normal 2 9 4 2 2" xfId="2137"/>
    <cellStyle name="Normal 2 9 4 2 3" xfId="2138"/>
    <cellStyle name="Normal 2 9 4 2 4" xfId="2139"/>
    <cellStyle name="Normal 2 9 4 2 5" xfId="2140"/>
    <cellStyle name="Normal 2 9 4 3" xfId="2141"/>
    <cellStyle name="Normal 2 9 4 4" xfId="2142"/>
    <cellStyle name="Normal 2 9 4 5" xfId="2143"/>
    <cellStyle name="Normal 2 9 4 6" xfId="2144"/>
    <cellStyle name="Normal 2 9 5" xfId="2145"/>
    <cellStyle name="Normal 2 9 5 2" xfId="2146"/>
    <cellStyle name="Normal 2 9 5 2 2" xfId="2147"/>
    <cellStyle name="Normal 2 9 5 2 3" xfId="2148"/>
    <cellStyle name="Normal 2 9 5 2 4" xfId="2149"/>
    <cellStyle name="Normal 2 9 5 2 5" xfId="2150"/>
    <cellStyle name="Normal 2 9 5 3" xfId="2151"/>
    <cellStyle name="Normal 2 9 5 4" xfId="2152"/>
    <cellStyle name="Normal 2 9 5 5" xfId="2153"/>
    <cellStyle name="Normal 2 9 5 6" xfId="2154"/>
    <cellStyle name="Normal 2 9 6" xfId="2155"/>
    <cellStyle name="Normal 2 9 6 2" xfId="2156"/>
    <cellStyle name="Normal 2 9 6 2 2" xfId="2157"/>
    <cellStyle name="Normal 2 9 6 2 3" xfId="2158"/>
    <cellStyle name="Normal 2 9 6 2 4" xfId="2159"/>
    <cellStyle name="Normal 2 9 6 2 5" xfId="2160"/>
    <cellStyle name="Normal 2 9 6 3" xfId="2161"/>
    <cellStyle name="Normal 2 9 6 4" xfId="2162"/>
    <cellStyle name="Normal 2 9 6 5" xfId="2163"/>
    <cellStyle name="Normal 2 9 6 6" xfId="2164"/>
    <cellStyle name="Normal 2 9 7" xfId="2165"/>
    <cellStyle name="Normal 2 9 7 2" xfId="2166"/>
    <cellStyle name="Normal 2 9 7 2 2" xfId="2167"/>
    <cellStyle name="Normal 2 9 7 2 3" xfId="2168"/>
    <cellStyle name="Normal 2 9 7 2 4" xfId="2169"/>
    <cellStyle name="Normal 2 9 7 2 5" xfId="2170"/>
    <cellStyle name="Normal 2 9 7 3" xfId="2171"/>
    <cellStyle name="Normal 2 9 7 4" xfId="2172"/>
    <cellStyle name="Normal 2 9 7 5" xfId="2173"/>
    <cellStyle name="Normal 2 9 7 6" xfId="2174"/>
    <cellStyle name="Normal 2 9 8" xfId="2175"/>
    <cellStyle name="Normal 2 9 8 2" xfId="2176"/>
    <cellStyle name="Normal 2 9 8 2 2" xfId="2177"/>
    <cellStyle name="Normal 2 9 8 2 3" xfId="2178"/>
    <cellStyle name="Normal 2 9 8 2 4" xfId="2179"/>
    <cellStyle name="Normal 2 9 8 2 5" xfId="2180"/>
    <cellStyle name="Normal 2 9 8 3" xfId="2181"/>
    <cellStyle name="Normal 2 9 8 4" xfId="2182"/>
    <cellStyle name="Normal 2 9 8 5" xfId="2183"/>
    <cellStyle name="Normal 2 9 8 6" xfId="2184"/>
    <cellStyle name="Normal 2 9 9" xfId="2185"/>
    <cellStyle name="Normal 2 9 9 2" xfId="2186"/>
    <cellStyle name="Normal 2 9 9 2 2" xfId="2187"/>
    <cellStyle name="Normal 2 9 9 2 3" xfId="2188"/>
    <cellStyle name="Normal 2 9 9 2 4" xfId="2189"/>
    <cellStyle name="Normal 2 9 9 2 5" xfId="2190"/>
    <cellStyle name="Normal 2 9 9 3" xfId="2191"/>
    <cellStyle name="Normal 2 9 9 4" xfId="2192"/>
    <cellStyle name="Normal 2 9 9 5" xfId="2193"/>
    <cellStyle name="Normal 2 9 9 6" xfId="2194"/>
    <cellStyle name="Normal 20" xfId="2195"/>
    <cellStyle name="Normal 20 2" xfId="2196"/>
    <cellStyle name="Normal 20 3" xfId="2197"/>
    <cellStyle name="Normal 20 4" xfId="2198"/>
    <cellStyle name="Normal 20 5" xfId="2199"/>
    <cellStyle name="Normal 21" xfId="2200"/>
    <cellStyle name="Normal 22" xfId="2201"/>
    <cellStyle name="Normal 3" xfId="2202"/>
    <cellStyle name="Normal 3 10" xfId="2203"/>
    <cellStyle name="Normal 3 11" xfId="2204"/>
    <cellStyle name="Normal 3 12" xfId="2205"/>
    <cellStyle name="Normal 3 13" xfId="2206"/>
    <cellStyle name="Normal 3 14" xfId="2207"/>
    <cellStyle name="Normal 3 15" xfId="2208"/>
    <cellStyle name="Normal 3 16" xfId="2209"/>
    <cellStyle name="Normal 3 17" xfId="2210"/>
    <cellStyle name="Normal 3 18" xfId="2211"/>
    <cellStyle name="Normal 3 19" xfId="2212"/>
    <cellStyle name="Normal 3 2" xfId="2213"/>
    <cellStyle name="Normal 3 2 2" xfId="2214"/>
    <cellStyle name="Normal 3 2 2 2" xfId="2215"/>
    <cellStyle name="Normal 3 2 2 3" xfId="2216"/>
    <cellStyle name="Normal 3 2 2 4" xfId="2217"/>
    <cellStyle name="Normal 3 2 2 5" xfId="2218"/>
    <cellStyle name="Normal 3 2 3" xfId="2219"/>
    <cellStyle name="Normal 3 2 4" xfId="2220"/>
    <cellStyle name="Normal 3 2 5" xfId="2221"/>
    <cellStyle name="Normal 3 2 6" xfId="2222"/>
    <cellStyle name="Normal 3 20" xfId="2223"/>
    <cellStyle name="Normal 3 21" xfId="2224"/>
    <cellStyle name="Normal 3 22" xfId="2225"/>
    <cellStyle name="Normal 3 23" xfId="2226"/>
    <cellStyle name="Normal 3 24" xfId="2227"/>
    <cellStyle name="Normal 3 25" xfId="2228"/>
    <cellStyle name="Normal 3 25 2" xfId="2229"/>
    <cellStyle name="Normal 3 25 2 2" xfId="2230"/>
    <cellStyle name="Normal 3 25 2 3" xfId="2231"/>
    <cellStyle name="Normal 3 25 2 4" xfId="2232"/>
    <cellStyle name="Normal 3 25 2 5" xfId="2233"/>
    <cellStyle name="Normal 3 25 3" xfId="2234"/>
    <cellStyle name="Normal 3 25 4" xfId="2235"/>
    <cellStyle name="Normal 3 25 5" xfId="2236"/>
    <cellStyle name="Normal 3 25 6" xfId="2237"/>
    <cellStyle name="Normal 3 3" xfId="2238"/>
    <cellStyle name="Normal 3 3 2" xfId="2239"/>
    <cellStyle name="Normal 3 3 3" xfId="2240"/>
    <cellStyle name="Normal 3 3 4" xfId="2241"/>
    <cellStyle name="Normal 3 3 5" xfId="2242"/>
    <cellStyle name="Normal 3 4" xfId="2243"/>
    <cellStyle name="Normal 3 4 2" xfId="2244"/>
    <cellStyle name="Normal 3 4 3" xfId="2245"/>
    <cellStyle name="Normal 3 4 4" xfId="2246"/>
    <cellStyle name="Normal 3 4 5" xfId="2247"/>
    <cellStyle name="Normal 3 5" xfId="2248"/>
    <cellStyle name="Normal 3 5 2" xfId="2249"/>
    <cellStyle name="Normal 3 5 3" xfId="2250"/>
    <cellStyle name="Normal 3 5 4" xfId="2251"/>
    <cellStyle name="Normal 3 5 5" xfId="2252"/>
    <cellStyle name="Normal 3 6" xfId="2253"/>
    <cellStyle name="Normal 3 6 2" xfId="2254"/>
    <cellStyle name="Normal 3 6 3" xfId="2255"/>
    <cellStyle name="Normal 3 6 4" xfId="2256"/>
    <cellStyle name="Normal 3 6 5" xfId="2257"/>
    <cellStyle name="Normal 3 7" xfId="2258"/>
    <cellStyle name="Normal 3 8" xfId="2259"/>
    <cellStyle name="Normal 3 9" xfId="2260"/>
    <cellStyle name="Normal 4" xfId="2261"/>
    <cellStyle name="Normal 4 10" xfId="2262"/>
    <cellStyle name="Normal 4 10 2" xfId="2263"/>
    <cellStyle name="Normal 4 10 2 2" xfId="2264"/>
    <cellStyle name="Normal 4 10 2 3" xfId="2265"/>
    <cellStyle name="Normal 4 10 2 4" xfId="2266"/>
    <cellStyle name="Normal 4 10 2 5" xfId="2267"/>
    <cellStyle name="Normal 4 10 3" xfId="2268"/>
    <cellStyle name="Normal 4 10 4" xfId="2269"/>
    <cellStyle name="Normal 4 10 5" xfId="2270"/>
    <cellStyle name="Normal 4 10 6" xfId="2271"/>
    <cellStyle name="Normal 4 11" xfId="2272"/>
    <cellStyle name="Normal 4 11 2" xfId="2273"/>
    <cellStyle name="Normal 4 11 2 2" xfId="2274"/>
    <cellStyle name="Normal 4 11 2 3" xfId="2275"/>
    <cellStyle name="Normal 4 11 2 4" xfId="2276"/>
    <cellStyle name="Normal 4 11 2 5" xfId="2277"/>
    <cellStyle name="Normal 4 11 3" xfId="2278"/>
    <cellStyle name="Normal 4 11 4" xfId="2279"/>
    <cellStyle name="Normal 4 11 5" xfId="2280"/>
    <cellStyle name="Normal 4 11 6" xfId="2281"/>
    <cellStyle name="Normal 4 12" xfId="2282"/>
    <cellStyle name="Normal 4 12 2" xfId="2283"/>
    <cellStyle name="Normal 4 12 2 2" xfId="2284"/>
    <cellStyle name="Normal 4 12 2 3" xfId="2285"/>
    <cellStyle name="Normal 4 12 2 4" xfId="2286"/>
    <cellStyle name="Normal 4 12 2 5" xfId="2287"/>
    <cellStyle name="Normal 4 12 3" xfId="2288"/>
    <cellStyle name="Normal 4 12 4" xfId="2289"/>
    <cellStyle name="Normal 4 12 5" xfId="2290"/>
    <cellStyle name="Normal 4 12 6" xfId="2291"/>
    <cellStyle name="Normal 4 13" xfId="2292"/>
    <cellStyle name="Normal 4 13 2" xfId="2293"/>
    <cellStyle name="Normal 4 13 2 2" xfId="2294"/>
    <cellStyle name="Normal 4 13 2 3" xfId="2295"/>
    <cellStyle name="Normal 4 13 2 4" xfId="2296"/>
    <cellStyle name="Normal 4 13 2 5" xfId="2297"/>
    <cellStyle name="Normal 4 13 3" xfId="2298"/>
    <cellStyle name="Normal 4 13 4" xfId="2299"/>
    <cellStyle name="Normal 4 13 5" xfId="2300"/>
    <cellStyle name="Normal 4 13 6" xfId="2301"/>
    <cellStyle name="Normal 4 14" xfId="2302"/>
    <cellStyle name="Normal 4 14 2" xfId="2303"/>
    <cellStyle name="Normal 4 14 2 2" xfId="2304"/>
    <cellStyle name="Normal 4 14 2 3" xfId="2305"/>
    <cellStyle name="Normal 4 14 2 4" xfId="2306"/>
    <cellStyle name="Normal 4 14 2 5" xfId="2307"/>
    <cellStyle name="Normal 4 14 3" xfId="2308"/>
    <cellStyle name="Normal 4 14 4" xfId="2309"/>
    <cellStyle name="Normal 4 14 5" xfId="2310"/>
    <cellStyle name="Normal 4 14 6" xfId="2311"/>
    <cellStyle name="Normal 4 15" xfId="2312"/>
    <cellStyle name="Normal 4 15 2" xfId="2313"/>
    <cellStyle name="Normal 4 15 2 2" xfId="2314"/>
    <cellStyle name="Normal 4 15 2 3" xfId="2315"/>
    <cellStyle name="Normal 4 15 2 4" xfId="2316"/>
    <cellStyle name="Normal 4 15 2 5" xfId="2317"/>
    <cellStyle name="Normal 4 15 3" xfId="2318"/>
    <cellStyle name="Normal 4 15 4" xfId="2319"/>
    <cellStyle name="Normal 4 15 5" xfId="2320"/>
    <cellStyle name="Normal 4 15 6" xfId="2321"/>
    <cellStyle name="Normal 4 16" xfId="2322"/>
    <cellStyle name="Normal 4 16 2" xfId="2323"/>
    <cellStyle name="Normal 4 16 2 2" xfId="2324"/>
    <cellStyle name="Normal 4 16 2 3" xfId="2325"/>
    <cellStyle name="Normal 4 16 2 4" xfId="2326"/>
    <cellStyle name="Normal 4 16 2 5" xfId="2327"/>
    <cellStyle name="Normal 4 16 3" xfId="2328"/>
    <cellStyle name="Normal 4 16 4" xfId="2329"/>
    <cellStyle name="Normal 4 16 5" xfId="2330"/>
    <cellStyle name="Normal 4 16 6" xfId="2331"/>
    <cellStyle name="Normal 4 17" xfId="2332"/>
    <cellStyle name="Normal 4 17 2" xfId="2333"/>
    <cellStyle name="Normal 4 17 2 2" xfId="2334"/>
    <cellStyle name="Normal 4 17 2 3" xfId="2335"/>
    <cellStyle name="Normal 4 17 2 4" xfId="2336"/>
    <cellStyle name="Normal 4 17 2 5" xfId="2337"/>
    <cellStyle name="Normal 4 17 3" xfId="2338"/>
    <cellStyle name="Normal 4 17 4" xfId="2339"/>
    <cellStyle name="Normal 4 17 5" xfId="2340"/>
    <cellStyle name="Normal 4 17 6" xfId="2341"/>
    <cellStyle name="Normal 4 18" xfId="2342"/>
    <cellStyle name="Normal 4 18 2" xfId="2343"/>
    <cellStyle name="Normal 4 18 2 2" xfId="2344"/>
    <cellStyle name="Normal 4 18 2 3" xfId="2345"/>
    <cellStyle name="Normal 4 18 2 4" xfId="2346"/>
    <cellStyle name="Normal 4 18 2 5" xfId="2347"/>
    <cellStyle name="Normal 4 18 3" xfId="2348"/>
    <cellStyle name="Normal 4 18 4" xfId="2349"/>
    <cellStyle name="Normal 4 18 5" xfId="2350"/>
    <cellStyle name="Normal 4 18 6" xfId="2351"/>
    <cellStyle name="Normal 4 19" xfId="2352"/>
    <cellStyle name="Normal 4 19 2" xfId="2353"/>
    <cellStyle name="Normal 4 19 2 2" xfId="2354"/>
    <cellStyle name="Normal 4 19 2 3" xfId="2355"/>
    <cellStyle name="Normal 4 19 2 4" xfId="2356"/>
    <cellStyle name="Normal 4 19 2 5" xfId="2357"/>
    <cellStyle name="Normal 4 19 3" xfId="2358"/>
    <cellStyle name="Normal 4 19 4" xfId="2359"/>
    <cellStyle name="Normal 4 19 5" xfId="2360"/>
    <cellStyle name="Normal 4 19 6" xfId="2361"/>
    <cellStyle name="Normal 4 2" xfId="2362"/>
    <cellStyle name="Normal 4 2 2" xfId="2363"/>
    <cellStyle name="Normal 4 2 3" xfId="2364"/>
    <cellStyle name="Normal 4 2 4" xfId="2365"/>
    <cellStyle name="Normal 4 2 5" xfId="2366"/>
    <cellStyle name="Normal 4 20" xfId="2367"/>
    <cellStyle name="Normal 4 20 2" xfId="2368"/>
    <cellStyle name="Normal 4 20 2 2" xfId="2369"/>
    <cellStyle name="Normal 4 20 2 3" xfId="2370"/>
    <cellStyle name="Normal 4 20 2 4" xfId="2371"/>
    <cellStyle name="Normal 4 20 2 5" xfId="2372"/>
    <cellStyle name="Normal 4 20 3" xfId="2373"/>
    <cellStyle name="Normal 4 20 4" xfId="2374"/>
    <cellStyle name="Normal 4 20 5" xfId="2375"/>
    <cellStyle name="Normal 4 20 6" xfId="2376"/>
    <cellStyle name="Normal 4 21" xfId="2377"/>
    <cellStyle name="Normal 4 21 2" xfId="2378"/>
    <cellStyle name="Normal 4 21 2 2" xfId="2379"/>
    <cellStyle name="Normal 4 21 2 3" xfId="2380"/>
    <cellStyle name="Normal 4 21 2 4" xfId="2381"/>
    <cellStyle name="Normal 4 21 2 5" xfId="2382"/>
    <cellStyle name="Normal 4 21 3" xfId="2383"/>
    <cellStyle name="Normal 4 21 4" xfId="2384"/>
    <cellStyle name="Normal 4 21 5" xfId="2385"/>
    <cellStyle name="Normal 4 21 6" xfId="2386"/>
    <cellStyle name="Normal 4 22" xfId="2387"/>
    <cellStyle name="Normal 4 22 2" xfId="2388"/>
    <cellStyle name="Normal 4 22 2 2" xfId="2389"/>
    <cellStyle name="Normal 4 22 2 3" xfId="2390"/>
    <cellStyle name="Normal 4 22 2 4" xfId="2391"/>
    <cellStyle name="Normal 4 22 2 5" xfId="2392"/>
    <cellStyle name="Normal 4 22 3" xfId="2393"/>
    <cellStyle name="Normal 4 22 4" xfId="2394"/>
    <cellStyle name="Normal 4 22 5" xfId="2395"/>
    <cellStyle name="Normal 4 22 6" xfId="2396"/>
    <cellStyle name="Normal 4 23" xfId="2397"/>
    <cellStyle name="Normal 4 23 2" xfId="2398"/>
    <cellStyle name="Normal 4 23 2 2" xfId="2399"/>
    <cellStyle name="Normal 4 23 2 3" xfId="2400"/>
    <cellStyle name="Normal 4 23 2 4" xfId="2401"/>
    <cellStyle name="Normal 4 23 2 5" xfId="2402"/>
    <cellStyle name="Normal 4 23 3" xfId="2403"/>
    <cellStyle name="Normal 4 23 4" xfId="2404"/>
    <cellStyle name="Normal 4 23 5" xfId="2405"/>
    <cellStyle name="Normal 4 23 6" xfId="2406"/>
    <cellStyle name="Normal 4 24" xfId="2407"/>
    <cellStyle name="Normal 4 24 2" xfId="2408"/>
    <cellStyle name="Normal 4 24 2 2" xfId="2409"/>
    <cellStyle name="Normal 4 24 2 3" xfId="2410"/>
    <cellStyle name="Normal 4 24 2 4" xfId="2411"/>
    <cellStyle name="Normal 4 24 2 5" xfId="2412"/>
    <cellStyle name="Normal 4 24 3" xfId="2413"/>
    <cellStyle name="Normal 4 24 4" xfId="2414"/>
    <cellStyle name="Normal 4 24 5" xfId="2415"/>
    <cellStyle name="Normal 4 24 6" xfId="2416"/>
    <cellStyle name="Normal 4 25" xfId="2417"/>
    <cellStyle name="Normal 4 25 2" xfId="2418"/>
    <cellStyle name="Normal 4 25 2 2" xfId="2419"/>
    <cellStyle name="Normal 4 25 2 3" xfId="2420"/>
    <cellStyle name="Normal 4 25 2 4" xfId="2421"/>
    <cellStyle name="Normal 4 25 2 5" xfId="2422"/>
    <cellStyle name="Normal 4 25 3" xfId="2423"/>
    <cellStyle name="Normal 4 25 4" xfId="2424"/>
    <cellStyle name="Normal 4 25 5" xfId="2425"/>
    <cellStyle name="Normal 4 25 6" xfId="2426"/>
    <cellStyle name="Normal 4 26" xfId="2427"/>
    <cellStyle name="Normal 4 26 2" xfId="2428"/>
    <cellStyle name="Normal 4 26 2 2" xfId="2429"/>
    <cellStyle name="Normal 4 26 2 3" xfId="2430"/>
    <cellStyle name="Normal 4 26 2 4" xfId="2431"/>
    <cellStyle name="Normal 4 26 2 5" xfId="2432"/>
    <cellStyle name="Normal 4 26 3" xfId="2433"/>
    <cellStyle name="Normal 4 26 4" xfId="2434"/>
    <cellStyle name="Normal 4 26 5" xfId="2435"/>
    <cellStyle name="Normal 4 26 6" xfId="2436"/>
    <cellStyle name="Normal 4 27" xfId="2437"/>
    <cellStyle name="Normal 4 27 2" xfId="2438"/>
    <cellStyle name="Normal 4 27 2 2" xfId="2439"/>
    <cellStyle name="Normal 4 27 2 3" xfId="2440"/>
    <cellStyle name="Normal 4 27 2 4" xfId="2441"/>
    <cellStyle name="Normal 4 27 2 5" xfId="2442"/>
    <cellStyle name="Normal 4 27 3" xfId="2443"/>
    <cellStyle name="Normal 4 27 4" xfId="2444"/>
    <cellStyle name="Normal 4 27 5" xfId="2445"/>
    <cellStyle name="Normal 4 27 6" xfId="2446"/>
    <cellStyle name="Normal 4 28" xfId="2447"/>
    <cellStyle name="Normal 4 28 2" xfId="2448"/>
    <cellStyle name="Normal 4 28 2 2" xfId="2449"/>
    <cellStyle name="Normal 4 28 2 3" xfId="2450"/>
    <cellStyle name="Normal 4 28 2 4" xfId="2451"/>
    <cellStyle name="Normal 4 28 2 5" xfId="2452"/>
    <cellStyle name="Normal 4 28 3" xfId="2453"/>
    <cellStyle name="Normal 4 28 4" xfId="2454"/>
    <cellStyle name="Normal 4 28 5" xfId="2455"/>
    <cellStyle name="Normal 4 28 6" xfId="2456"/>
    <cellStyle name="Normal 4 29" xfId="2457"/>
    <cellStyle name="Normal 4 29 2" xfId="2458"/>
    <cellStyle name="Normal 4 29 2 2" xfId="2459"/>
    <cellStyle name="Normal 4 29 2 3" xfId="2460"/>
    <cellStyle name="Normal 4 29 2 4" xfId="2461"/>
    <cellStyle name="Normal 4 29 2 5" xfId="2462"/>
    <cellStyle name="Normal 4 29 3" xfId="2463"/>
    <cellStyle name="Normal 4 29 4" xfId="2464"/>
    <cellStyle name="Normal 4 29 5" xfId="2465"/>
    <cellStyle name="Normal 4 29 6" xfId="2466"/>
    <cellStyle name="Normal 4 3" xfId="2467"/>
    <cellStyle name="Normal 4 3 2" xfId="2468"/>
    <cellStyle name="Normal 4 3 3" xfId="2469"/>
    <cellStyle name="Normal 4 3 4" xfId="2470"/>
    <cellStyle name="Normal 4 3 5" xfId="2471"/>
    <cellStyle name="Normal 4 30" xfId="2472"/>
    <cellStyle name="Normal 4 30 2" xfId="2473"/>
    <cellStyle name="Normal 4 30 2 2" xfId="2474"/>
    <cellStyle name="Normal 4 30 2 3" xfId="2475"/>
    <cellStyle name="Normal 4 30 2 4" xfId="2476"/>
    <cellStyle name="Normal 4 30 2 5" xfId="2477"/>
    <cellStyle name="Normal 4 30 3" xfId="2478"/>
    <cellStyle name="Normal 4 30 4" xfId="2479"/>
    <cellStyle name="Normal 4 30 5" xfId="2480"/>
    <cellStyle name="Normal 4 30 6" xfId="2481"/>
    <cellStyle name="Normal 4 31" xfId="2482"/>
    <cellStyle name="Normal 4 31 2" xfId="2483"/>
    <cellStyle name="Normal 4 31 2 2" xfId="2484"/>
    <cellStyle name="Normal 4 31 2 3" xfId="2485"/>
    <cellStyle name="Normal 4 31 2 4" xfId="2486"/>
    <cellStyle name="Normal 4 31 2 5" xfId="2487"/>
    <cellStyle name="Normal 4 31 3" xfId="2488"/>
    <cellStyle name="Normal 4 31 4" xfId="2489"/>
    <cellStyle name="Normal 4 31 5" xfId="2490"/>
    <cellStyle name="Normal 4 31 6" xfId="2491"/>
    <cellStyle name="Normal 4 32" xfId="2492"/>
    <cellStyle name="Normal 4 32 2" xfId="2493"/>
    <cellStyle name="Normal 4 32 3" xfId="2494"/>
    <cellStyle name="Normal 4 32 4" xfId="2495"/>
    <cellStyle name="Normal 4 32 5" xfId="2496"/>
    <cellStyle name="Normal 4 32 6" xfId="2497"/>
    <cellStyle name="Normal 4 33" xfId="2498"/>
    <cellStyle name="Normal 4 33 2" xfId="2499"/>
    <cellStyle name="Normal 4 33 3" xfId="2500"/>
    <cellStyle name="Normal 4 33 4" xfId="2501"/>
    <cellStyle name="Normal 4 33 5" xfId="2502"/>
    <cellStyle name="Normal 4 34" xfId="2503"/>
    <cellStyle name="Normal 4 35" xfId="2504"/>
    <cellStyle name="Normal 4 36" xfId="2505"/>
    <cellStyle name="Normal 4 37" xfId="2506"/>
    <cellStyle name="Normal 4 4" xfId="2507"/>
    <cellStyle name="Normal 4 4 2" xfId="2508"/>
    <cellStyle name="Normal 4 4 3" xfId="2509"/>
    <cellStyle name="Normal 4 4 4" xfId="2510"/>
    <cellStyle name="Normal 4 4 5" xfId="2511"/>
    <cellStyle name="Normal 4 5" xfId="2512"/>
    <cellStyle name="Normal 4 5 2" xfId="2513"/>
    <cellStyle name="Normal 4 5 3" xfId="2514"/>
    <cellStyle name="Normal 4 5 4" xfId="2515"/>
    <cellStyle name="Normal 4 5 5" xfId="2516"/>
    <cellStyle name="Normal 4 6" xfId="2517"/>
    <cellStyle name="Normal 4 6 2" xfId="2518"/>
    <cellStyle name="Normal 4 6 3" xfId="2519"/>
    <cellStyle name="Normal 4 6 4" xfId="2520"/>
    <cellStyle name="Normal 4 6 5" xfId="2521"/>
    <cellStyle name="Normal 4 7" xfId="2522"/>
    <cellStyle name="Normal 4 7 2" xfId="2523"/>
    <cellStyle name="Normal 4 7 2 2" xfId="2524"/>
    <cellStyle name="Normal 4 7 2 3" xfId="2525"/>
    <cellStyle name="Normal 4 7 2 4" xfId="2526"/>
    <cellStyle name="Normal 4 7 2 5" xfId="2527"/>
    <cellStyle name="Normal 4 7 3" xfId="2528"/>
    <cellStyle name="Normal 4 7 4" xfId="2529"/>
    <cellStyle name="Normal 4 7 5" xfId="2530"/>
    <cellStyle name="Normal 4 7 6" xfId="2531"/>
    <cellStyle name="Normal 4 8" xfId="2532"/>
    <cellStyle name="Normal 4 8 2" xfId="2533"/>
    <cellStyle name="Normal 4 8 2 2" xfId="2534"/>
    <cellStyle name="Normal 4 8 2 3" xfId="2535"/>
    <cellStyle name="Normal 4 8 2 4" xfId="2536"/>
    <cellStyle name="Normal 4 8 2 5" xfId="2537"/>
    <cellStyle name="Normal 4 8 3" xfId="2538"/>
    <cellStyle name="Normal 4 8 4" xfId="2539"/>
    <cellStyle name="Normal 4 8 5" xfId="2540"/>
    <cellStyle name="Normal 4 8 6" xfId="2541"/>
    <cellStyle name="Normal 4 9" xfId="2542"/>
    <cellStyle name="Normal 4 9 2" xfId="2543"/>
    <cellStyle name="Normal 4 9 2 2" xfId="2544"/>
    <cellStyle name="Normal 4 9 2 3" xfId="2545"/>
    <cellStyle name="Normal 4 9 2 4" xfId="2546"/>
    <cellStyle name="Normal 4 9 2 5" xfId="2547"/>
    <cellStyle name="Normal 4 9 3" xfId="2548"/>
    <cellStyle name="Normal 4 9 4" xfId="2549"/>
    <cellStyle name="Normal 4 9 5" xfId="2550"/>
    <cellStyle name="Normal 4 9 6" xfId="2551"/>
    <cellStyle name="Normal 5" xfId="2552"/>
    <cellStyle name="Normal 5 10" xfId="2553"/>
    <cellStyle name="Normal 5 10 2" xfId="2554"/>
    <cellStyle name="Normal 5 10 3" xfId="2555"/>
    <cellStyle name="Normal 5 10 4" xfId="2556"/>
    <cellStyle name="Normal 5 10 5" xfId="2557"/>
    <cellStyle name="Normal 5 11" xfId="2558"/>
    <cellStyle name="Normal 5 11 2" xfId="2559"/>
    <cellStyle name="Normal 5 11 3" xfId="2560"/>
    <cellStyle name="Normal 5 11 4" xfId="2561"/>
    <cellStyle name="Normal 5 11 5" xfId="2562"/>
    <cellStyle name="Normal 5 12" xfId="2563"/>
    <cellStyle name="Normal 5 12 2" xfId="2564"/>
    <cellStyle name="Normal 5 12 3" xfId="2565"/>
    <cellStyle name="Normal 5 12 4" xfId="2566"/>
    <cellStyle name="Normal 5 12 5" xfId="2567"/>
    <cellStyle name="Normal 5 13" xfId="2568"/>
    <cellStyle name="Normal 5 13 2" xfId="2569"/>
    <cellStyle name="Normal 5 13 3" xfId="2570"/>
    <cellStyle name="Normal 5 13 4" xfId="2571"/>
    <cellStyle name="Normal 5 13 5" xfId="2572"/>
    <cellStyle name="Normal 5 14" xfId="2573"/>
    <cellStyle name="Normal 5 14 2" xfId="2574"/>
    <cellStyle name="Normal 5 14 3" xfId="2575"/>
    <cellStyle name="Normal 5 14 4" xfId="2576"/>
    <cellStyle name="Normal 5 14 5" xfId="2577"/>
    <cellStyle name="Normal 5 15" xfId="2578"/>
    <cellStyle name="Normal 5 15 2" xfId="2579"/>
    <cellStyle name="Normal 5 15 3" xfId="2580"/>
    <cellStyle name="Normal 5 15 4" xfId="2581"/>
    <cellStyle name="Normal 5 15 5" xfId="2582"/>
    <cellStyle name="Normal 5 16" xfId="2583"/>
    <cellStyle name="Normal 5 16 2" xfId="2584"/>
    <cellStyle name="Normal 5 16 3" xfId="2585"/>
    <cellStyle name="Normal 5 16 4" xfId="2586"/>
    <cellStyle name="Normal 5 16 5" xfId="2587"/>
    <cellStyle name="Normal 5 17" xfId="2588"/>
    <cellStyle name="Normal 5 17 2" xfId="2589"/>
    <cellStyle name="Normal 5 17 3" xfId="2590"/>
    <cellStyle name="Normal 5 17 4" xfId="2591"/>
    <cellStyle name="Normal 5 17 5" xfId="2592"/>
    <cellStyle name="Normal 5 18" xfId="2593"/>
    <cellStyle name="Normal 5 18 2" xfId="2594"/>
    <cellStyle name="Normal 5 18 3" xfId="2595"/>
    <cellStyle name="Normal 5 18 4" xfId="2596"/>
    <cellStyle name="Normal 5 18 5" xfId="2597"/>
    <cellStyle name="Normal 5 19" xfId="2598"/>
    <cellStyle name="Normal 5 19 2" xfId="2599"/>
    <cellStyle name="Normal 5 19 3" xfId="2600"/>
    <cellStyle name="Normal 5 19 4" xfId="2601"/>
    <cellStyle name="Normal 5 19 5" xfId="2602"/>
    <cellStyle name="Normal 5 2" xfId="2603"/>
    <cellStyle name="Normal 5 2 10" xfId="2604"/>
    <cellStyle name="Normal 5 2 11" xfId="2605"/>
    <cellStyle name="Normal 5 2 12" xfId="2606"/>
    <cellStyle name="Normal 5 2 13" xfId="2607"/>
    <cellStyle name="Normal 5 2 2" xfId="2608"/>
    <cellStyle name="Normal 5 2 2 2" xfId="2609"/>
    <cellStyle name="Normal 5 2 2 3" xfId="2610"/>
    <cellStyle name="Normal 5 2 2 4" xfId="2611"/>
    <cellStyle name="Normal 5 2 2 5" xfId="2612"/>
    <cellStyle name="Normal 5 2 3" xfId="2613"/>
    <cellStyle name="Normal 5 2 3 2" xfId="2614"/>
    <cellStyle name="Normal 5 2 3 3" xfId="2615"/>
    <cellStyle name="Normal 5 2 3 4" xfId="2616"/>
    <cellStyle name="Normal 5 2 3 5" xfId="2617"/>
    <cellStyle name="Normal 5 2 4" xfId="2618"/>
    <cellStyle name="Normal 5 2 4 2" xfId="2619"/>
    <cellStyle name="Normal 5 2 4 3" xfId="2620"/>
    <cellStyle name="Normal 5 2 4 4" xfId="2621"/>
    <cellStyle name="Normal 5 2 4 5" xfId="2622"/>
    <cellStyle name="Normal 5 2 5" xfId="2623"/>
    <cellStyle name="Normal 5 2 5 2" xfId="2624"/>
    <cellStyle name="Normal 5 2 5 3" xfId="2625"/>
    <cellStyle name="Normal 5 2 5 4" xfId="2626"/>
    <cellStyle name="Normal 5 2 5 5" xfId="2627"/>
    <cellStyle name="Normal 5 2 6" xfId="2628"/>
    <cellStyle name="Normal 5 2 6 2" xfId="2629"/>
    <cellStyle name="Normal 5 2 6 3" xfId="2630"/>
    <cellStyle name="Normal 5 2 6 4" xfId="2631"/>
    <cellStyle name="Normal 5 2 6 5" xfId="2632"/>
    <cellStyle name="Normal 5 2 7" xfId="2633"/>
    <cellStyle name="Normal 5 2 7 2" xfId="2634"/>
    <cellStyle name="Normal 5 2 7 3" xfId="2635"/>
    <cellStyle name="Normal 5 2 7 4" xfId="2636"/>
    <cellStyle name="Normal 5 2 7 5" xfId="2637"/>
    <cellStyle name="Normal 5 2 8" xfId="2638"/>
    <cellStyle name="Normal 5 2 8 2" xfId="2639"/>
    <cellStyle name="Normal 5 2 8 3" xfId="2640"/>
    <cellStyle name="Normal 5 2 8 4" xfId="2641"/>
    <cellStyle name="Normal 5 2 8 5" xfId="2642"/>
    <cellStyle name="Normal 5 2 9" xfId="2643"/>
    <cellStyle name="Normal 5 2 9 2" xfId="2644"/>
    <cellStyle name="Normal 5 2 9 3" xfId="2645"/>
    <cellStyle name="Normal 5 2 9 4" xfId="2646"/>
    <cellStyle name="Normal 5 2 9 5" xfId="2647"/>
    <cellStyle name="Normal 5 20" xfId="2648"/>
    <cellStyle name="Normal 5 20 2" xfId="2649"/>
    <cellStyle name="Normal 5 20 3" xfId="2650"/>
    <cellStyle name="Normal 5 20 4" xfId="2651"/>
    <cellStyle name="Normal 5 20 5" xfId="2652"/>
    <cellStyle name="Normal 5 21" xfId="2653"/>
    <cellStyle name="Normal 5 21 2" xfId="2654"/>
    <cellStyle name="Normal 5 21 3" xfId="2655"/>
    <cellStyle name="Normal 5 21 4" xfId="2656"/>
    <cellStyle name="Normal 5 21 5" xfId="2657"/>
    <cellStyle name="Normal 5 22" xfId="2658"/>
    <cellStyle name="Normal 5 22 2" xfId="2659"/>
    <cellStyle name="Normal 5 22 3" xfId="2660"/>
    <cellStyle name="Normal 5 22 4" xfId="2661"/>
    <cellStyle name="Normal 5 22 5" xfId="2662"/>
    <cellStyle name="Normal 5 23" xfId="2663"/>
    <cellStyle name="Normal 5 23 2" xfId="2664"/>
    <cellStyle name="Normal 5 23 3" xfId="2665"/>
    <cellStyle name="Normal 5 23 4" xfId="2666"/>
    <cellStyle name="Normal 5 23 5" xfId="2667"/>
    <cellStyle name="Normal 5 24" xfId="2668"/>
    <cellStyle name="Normal 5 24 2" xfId="2669"/>
    <cellStyle name="Normal 5 24 3" xfId="2670"/>
    <cellStyle name="Normal 5 24 4" xfId="2671"/>
    <cellStyle name="Normal 5 24 5" xfId="2672"/>
    <cellStyle name="Normal 5 25" xfId="2673"/>
    <cellStyle name="Normal 5 25 2" xfId="2674"/>
    <cellStyle name="Normal 5 25 3" xfId="2675"/>
    <cellStyle name="Normal 5 25 4" xfId="2676"/>
    <cellStyle name="Normal 5 25 5" xfId="2677"/>
    <cellStyle name="Normal 5 26" xfId="2678"/>
    <cellStyle name="Normal 5 26 2" xfId="2679"/>
    <cellStyle name="Normal 5 26 3" xfId="2680"/>
    <cellStyle name="Normal 5 26 4" xfId="2681"/>
    <cellStyle name="Normal 5 26 5" xfId="2682"/>
    <cellStyle name="Normal 5 27" xfId="2683"/>
    <cellStyle name="Normal 5 27 2" xfId="2684"/>
    <cellStyle name="Normal 5 27 3" xfId="2685"/>
    <cellStyle name="Normal 5 27 4" xfId="2686"/>
    <cellStyle name="Normal 5 27 5" xfId="2687"/>
    <cellStyle name="Normal 5 28" xfId="2688"/>
    <cellStyle name="Normal 5 28 2" xfId="2689"/>
    <cellStyle name="Normal 5 28 3" xfId="2690"/>
    <cellStyle name="Normal 5 28 4" xfId="2691"/>
    <cellStyle name="Normal 5 28 5" xfId="2692"/>
    <cellStyle name="Normal 5 29" xfId="2693"/>
    <cellStyle name="Normal 5 29 2" xfId="2694"/>
    <cellStyle name="Normal 5 29 3" xfId="2695"/>
    <cellStyle name="Normal 5 29 4" xfId="2696"/>
    <cellStyle name="Normal 5 29 5" xfId="2697"/>
    <cellStyle name="Normal 5 3" xfId="2698"/>
    <cellStyle name="Normal 5 3 2" xfId="2699"/>
    <cellStyle name="Normal 5 3 3" xfId="2700"/>
    <cellStyle name="Normal 5 3 4" xfId="2701"/>
    <cellStyle name="Normal 5 3 5" xfId="2702"/>
    <cellStyle name="Normal 5 30" xfId="2703"/>
    <cellStyle name="Normal 5 30 2" xfId="2704"/>
    <cellStyle name="Normal 5 30 3" xfId="2705"/>
    <cellStyle name="Normal 5 30 4" xfId="2706"/>
    <cellStyle name="Normal 5 30 5" xfId="2707"/>
    <cellStyle name="Normal 5 31" xfId="2708"/>
    <cellStyle name="Normal 5 31 2" xfId="2709"/>
    <cellStyle name="Normal 5 31 3" xfId="2710"/>
    <cellStyle name="Normal 5 31 4" xfId="2711"/>
    <cellStyle name="Normal 5 31 5" xfId="2712"/>
    <cellStyle name="Normal 5 32" xfId="2713"/>
    <cellStyle name="Normal 5 32 2" xfId="2714"/>
    <cellStyle name="Normal 5 32 3" xfId="2715"/>
    <cellStyle name="Normal 5 32 4" xfId="2716"/>
    <cellStyle name="Normal 5 32 5" xfId="2717"/>
    <cellStyle name="Normal 5 33" xfId="2718"/>
    <cellStyle name="Normal 5 33 2" xfId="2719"/>
    <cellStyle name="Normal 5 33 3" xfId="2720"/>
    <cellStyle name="Normal 5 33 4" xfId="2721"/>
    <cellStyle name="Normal 5 33 5" xfId="2722"/>
    <cellStyle name="Normal 5 34" xfId="2723"/>
    <cellStyle name="Normal 5 34 2" xfId="2724"/>
    <cellStyle name="Normal 5 34 3" xfId="2725"/>
    <cellStyle name="Normal 5 34 4" xfId="2726"/>
    <cellStyle name="Normal 5 34 5" xfId="2727"/>
    <cellStyle name="Normal 5 4" xfId="2728"/>
    <cellStyle name="Normal 5 4 2" xfId="2729"/>
    <cellStyle name="Normal 5 4 3" xfId="2730"/>
    <cellStyle name="Normal 5 4 4" xfId="2731"/>
    <cellStyle name="Normal 5 4 5" xfId="2732"/>
    <cellStyle name="Normal 5 5" xfId="2733"/>
    <cellStyle name="Normal 5 5 2" xfId="2734"/>
    <cellStyle name="Normal 5 5 3" xfId="2735"/>
    <cellStyle name="Normal 5 5 4" xfId="2736"/>
    <cellStyle name="Normal 5 5 5" xfId="2737"/>
    <cellStyle name="Normal 5 6" xfId="2738"/>
    <cellStyle name="Normal 5 6 2" xfId="2739"/>
    <cellStyle name="Normal 5 6 3" xfId="2740"/>
    <cellStyle name="Normal 5 6 4" xfId="2741"/>
    <cellStyle name="Normal 5 6 5" xfId="2742"/>
    <cellStyle name="Normal 5 7" xfId="2743"/>
    <cellStyle name="Normal 5 7 2" xfId="2744"/>
    <cellStyle name="Normal 5 7 3" xfId="2745"/>
    <cellStyle name="Normal 5 7 4" xfId="2746"/>
    <cellStyle name="Normal 5 7 5" xfId="2747"/>
    <cellStyle name="Normal 5 8" xfId="2748"/>
    <cellStyle name="Normal 5 8 2" xfId="2749"/>
    <cellStyle name="Normal 5 8 3" xfId="2750"/>
    <cellStyle name="Normal 5 8 4" xfId="2751"/>
    <cellStyle name="Normal 5 8 5" xfId="2752"/>
    <cellStyle name="Normal 5 9" xfId="2753"/>
    <cellStyle name="Normal 5 9 2" xfId="2754"/>
    <cellStyle name="Normal 5 9 3" xfId="2755"/>
    <cellStyle name="Normal 5 9 4" xfId="2756"/>
    <cellStyle name="Normal 5 9 5" xfId="2757"/>
    <cellStyle name="Normal 6" xfId="2758"/>
    <cellStyle name="Normal 6 10" xfId="2759"/>
    <cellStyle name="Normal 6 11" xfId="2760"/>
    <cellStyle name="Normal 6 12" xfId="2761"/>
    <cellStyle name="Normal 6 13" xfId="2762"/>
    <cellStyle name="Normal 6 14" xfId="2763"/>
    <cellStyle name="Normal 6 15" xfId="2764"/>
    <cellStyle name="Normal 6 16" xfId="2765"/>
    <cellStyle name="Normal 6 17" xfId="2766"/>
    <cellStyle name="Normal 6 18" xfId="2767"/>
    <cellStyle name="Normal 6 19" xfId="2768"/>
    <cellStyle name="Normal 6 2" xfId="2769"/>
    <cellStyle name="Normal 6 20" xfId="2770"/>
    <cellStyle name="Normal 6 20 2" xfId="2771"/>
    <cellStyle name="Normal 6 20 3" xfId="2772"/>
    <cellStyle name="Normal 6 20 4" xfId="2773"/>
    <cellStyle name="Normal 6 20 5" xfId="2774"/>
    <cellStyle name="Normal 6 3" xfId="2775"/>
    <cellStyle name="Normal 6 4" xfId="2776"/>
    <cellStyle name="Normal 6 5" xfId="2777"/>
    <cellStyle name="Normal 6 6" xfId="2778"/>
    <cellStyle name="Normal 6 7" xfId="2779"/>
    <cellStyle name="Normal 6 8" xfId="2780"/>
    <cellStyle name="Normal 6 9" xfId="2781"/>
    <cellStyle name="Normal 7" xfId="4"/>
    <cellStyle name="Normal 7 10" xfId="2782"/>
    <cellStyle name="Normal 7 10 2" xfId="2783"/>
    <cellStyle name="Normal 7 10 3" xfId="2784"/>
    <cellStyle name="Normal 7 10 4" xfId="2785"/>
    <cellStyle name="Normal 7 10 5" xfId="2786"/>
    <cellStyle name="Normal 7 10 6" xfId="2787"/>
    <cellStyle name="Normal 7 11" xfId="2788"/>
    <cellStyle name="Normal 7 11 2" xfId="2789"/>
    <cellStyle name="Normal 7 11 3" xfId="2790"/>
    <cellStyle name="Normal 7 11 4" xfId="2791"/>
    <cellStyle name="Normal 7 11 5" xfId="2792"/>
    <cellStyle name="Normal 7 12" xfId="2793"/>
    <cellStyle name="Normal 7 12 2" xfId="2794"/>
    <cellStyle name="Normal 7 12 3" xfId="2795"/>
    <cellStyle name="Normal 7 12 4" xfId="2796"/>
    <cellStyle name="Normal 7 12 5" xfId="2797"/>
    <cellStyle name="Normal 7 13" xfId="2798"/>
    <cellStyle name="Normal 7 13 2" xfId="2799"/>
    <cellStyle name="Normal 7 13 3" xfId="2800"/>
    <cellStyle name="Normal 7 13 4" xfId="2801"/>
    <cellStyle name="Normal 7 13 5" xfId="2802"/>
    <cellStyle name="Normal 7 14" xfId="2803"/>
    <cellStyle name="Normal 7 14 2" xfId="2804"/>
    <cellStyle name="Normal 7 14 3" xfId="2805"/>
    <cellStyle name="Normal 7 14 4" xfId="2806"/>
    <cellStyle name="Normal 7 14 5" xfId="2807"/>
    <cellStyle name="Normal 7 15" xfId="2808"/>
    <cellStyle name="Normal 7 15 2" xfId="2809"/>
    <cellStyle name="Normal 7 15 3" xfId="2810"/>
    <cellStyle name="Normal 7 15 4" xfId="2811"/>
    <cellStyle name="Normal 7 15 5" xfId="2812"/>
    <cellStyle name="Normal 7 16" xfId="2813"/>
    <cellStyle name="Normal 7 16 2" xfId="2814"/>
    <cellStyle name="Normal 7 16 3" xfId="2815"/>
    <cellStyle name="Normal 7 16 4" xfId="2816"/>
    <cellStyle name="Normal 7 16 5" xfId="2817"/>
    <cellStyle name="Normal 7 17" xfId="2818"/>
    <cellStyle name="Normal 7 17 2" xfId="2819"/>
    <cellStyle name="Normal 7 17 3" xfId="2820"/>
    <cellStyle name="Normal 7 17 4" xfId="2821"/>
    <cellStyle name="Normal 7 17 5" xfId="2822"/>
    <cellStyle name="Normal 7 18" xfId="2823"/>
    <cellStyle name="Normal 7 18 2" xfId="2824"/>
    <cellStyle name="Normal 7 18 3" xfId="2825"/>
    <cellStyle name="Normal 7 18 4" xfId="2826"/>
    <cellStyle name="Normal 7 18 5" xfId="2827"/>
    <cellStyle name="Normal 7 19" xfId="2828"/>
    <cellStyle name="Normal 7 19 2" xfId="2829"/>
    <cellStyle name="Normal 7 19 3" xfId="2830"/>
    <cellStyle name="Normal 7 19 4" xfId="2831"/>
    <cellStyle name="Normal 7 19 5" xfId="2832"/>
    <cellStyle name="Normal 7 2" xfId="2833"/>
    <cellStyle name="Normal 7 2 10" xfId="2834"/>
    <cellStyle name="Normal 7 2 11" xfId="2835"/>
    <cellStyle name="Normal 7 2 12" xfId="2836"/>
    <cellStyle name="Normal 7 2 13" xfId="2837"/>
    <cellStyle name="Normal 7 2 2" xfId="2838"/>
    <cellStyle name="Normal 7 2 2 2" xfId="2839"/>
    <cellStyle name="Normal 7 2 2 3" xfId="2840"/>
    <cellStyle name="Normal 7 2 2 4" xfId="2841"/>
    <cellStyle name="Normal 7 2 2 5" xfId="2842"/>
    <cellStyle name="Normal 7 2 3" xfId="2843"/>
    <cellStyle name="Normal 7 2 3 2" xfId="2844"/>
    <cellStyle name="Normal 7 2 3 3" xfId="2845"/>
    <cellStyle name="Normal 7 2 3 4" xfId="2846"/>
    <cellStyle name="Normal 7 2 3 5" xfId="2847"/>
    <cellStyle name="Normal 7 2 4" xfId="2848"/>
    <cellStyle name="Normal 7 2 4 2" xfId="2849"/>
    <cellStyle name="Normal 7 2 4 3" xfId="2850"/>
    <cellStyle name="Normal 7 2 4 4" xfId="2851"/>
    <cellStyle name="Normal 7 2 4 5" xfId="2852"/>
    <cellStyle name="Normal 7 2 5" xfId="2853"/>
    <cellStyle name="Normal 7 2 5 2" xfId="2854"/>
    <cellStyle name="Normal 7 2 5 3" xfId="2855"/>
    <cellStyle name="Normal 7 2 5 4" xfId="2856"/>
    <cellStyle name="Normal 7 2 5 5" xfId="2857"/>
    <cellStyle name="Normal 7 2 6" xfId="2858"/>
    <cellStyle name="Normal 7 2 6 2" xfId="2859"/>
    <cellStyle name="Normal 7 2 6 3" xfId="2860"/>
    <cellStyle name="Normal 7 2 6 4" xfId="2861"/>
    <cellStyle name="Normal 7 2 6 5" xfId="2862"/>
    <cellStyle name="Normal 7 2 7" xfId="2863"/>
    <cellStyle name="Normal 7 2 7 2" xfId="2864"/>
    <cellStyle name="Normal 7 2 7 3" xfId="2865"/>
    <cellStyle name="Normal 7 2 7 4" xfId="2866"/>
    <cellStyle name="Normal 7 2 7 5" xfId="2867"/>
    <cellStyle name="Normal 7 2 8" xfId="2868"/>
    <cellStyle name="Normal 7 2 8 2" xfId="2869"/>
    <cellStyle name="Normal 7 2 8 3" xfId="2870"/>
    <cellStyle name="Normal 7 2 8 4" xfId="2871"/>
    <cellStyle name="Normal 7 2 8 5" xfId="2872"/>
    <cellStyle name="Normal 7 2 9" xfId="2873"/>
    <cellStyle name="Normal 7 2 9 2" xfId="2874"/>
    <cellStyle name="Normal 7 2 9 3" xfId="2875"/>
    <cellStyle name="Normal 7 2 9 4" xfId="2876"/>
    <cellStyle name="Normal 7 2 9 5" xfId="2877"/>
    <cellStyle name="Normal 7 20" xfId="2878"/>
    <cellStyle name="Normal 7 20 2" xfId="2879"/>
    <cellStyle name="Normal 7 20 3" xfId="2880"/>
    <cellStyle name="Normal 7 20 4" xfId="2881"/>
    <cellStyle name="Normal 7 20 5" xfId="2882"/>
    <cellStyle name="Normal 7 21" xfId="2883"/>
    <cellStyle name="Normal 7 21 2" xfId="2884"/>
    <cellStyle name="Normal 7 21 3" xfId="2885"/>
    <cellStyle name="Normal 7 21 4" xfId="2886"/>
    <cellStyle name="Normal 7 21 5" xfId="2887"/>
    <cellStyle name="Normal 7 22" xfId="2888"/>
    <cellStyle name="Normal 7 22 2" xfId="2889"/>
    <cellStyle name="Normal 7 22 3" xfId="2890"/>
    <cellStyle name="Normal 7 22 4" xfId="2891"/>
    <cellStyle name="Normal 7 22 5" xfId="2892"/>
    <cellStyle name="Normal 7 23" xfId="2893"/>
    <cellStyle name="Normal 7 23 2" xfId="2894"/>
    <cellStyle name="Normal 7 23 3" xfId="2895"/>
    <cellStyle name="Normal 7 23 4" xfId="2896"/>
    <cellStyle name="Normal 7 23 5" xfId="2897"/>
    <cellStyle name="Normal 7 24" xfId="2898"/>
    <cellStyle name="Normal 7 24 2" xfId="2899"/>
    <cellStyle name="Normal 7 24 3" xfId="2900"/>
    <cellStyle name="Normal 7 24 4" xfId="2901"/>
    <cellStyle name="Normal 7 24 5" xfId="2902"/>
    <cellStyle name="Normal 7 25" xfId="2903"/>
    <cellStyle name="Normal 7 25 2" xfId="2904"/>
    <cellStyle name="Normal 7 25 3" xfId="2905"/>
    <cellStyle name="Normal 7 25 4" xfId="2906"/>
    <cellStyle name="Normal 7 25 5" xfId="2907"/>
    <cellStyle name="Normal 7 26" xfId="2908"/>
    <cellStyle name="Normal 7 26 2" xfId="2909"/>
    <cellStyle name="Normal 7 26 3" xfId="2910"/>
    <cellStyle name="Normal 7 26 4" xfId="2911"/>
    <cellStyle name="Normal 7 26 5" xfId="2912"/>
    <cellStyle name="Normal 7 27" xfId="2913"/>
    <cellStyle name="Normal 7 27 2" xfId="2914"/>
    <cellStyle name="Normal 7 27 3" xfId="2915"/>
    <cellStyle name="Normal 7 27 4" xfId="2916"/>
    <cellStyle name="Normal 7 27 5" xfId="2917"/>
    <cellStyle name="Normal 7 28" xfId="2918"/>
    <cellStyle name="Normal 7 28 2" xfId="2919"/>
    <cellStyle name="Normal 7 28 3" xfId="2920"/>
    <cellStyle name="Normal 7 28 4" xfId="2921"/>
    <cellStyle name="Normal 7 28 5" xfId="2922"/>
    <cellStyle name="Normal 7 29" xfId="2923"/>
    <cellStyle name="Normal 7 29 2" xfId="2924"/>
    <cellStyle name="Normal 7 29 3" xfId="2925"/>
    <cellStyle name="Normal 7 29 4" xfId="2926"/>
    <cellStyle name="Normal 7 29 5" xfId="2927"/>
    <cellStyle name="Normal 7 3" xfId="2928"/>
    <cellStyle name="Normal 7 3 2" xfId="2929"/>
    <cellStyle name="Normal 7 3 3" xfId="2930"/>
    <cellStyle name="Normal 7 3 4" xfId="2931"/>
    <cellStyle name="Normal 7 3 5" xfId="2932"/>
    <cellStyle name="Normal 7 30" xfId="2933"/>
    <cellStyle name="Normal 7 30 2" xfId="2934"/>
    <cellStyle name="Normal 7 30 3" xfId="2935"/>
    <cellStyle name="Normal 7 30 4" xfId="2936"/>
    <cellStyle name="Normal 7 30 5" xfId="2937"/>
    <cellStyle name="Normal 7 31" xfId="2938"/>
    <cellStyle name="Normal 7 31 2" xfId="2939"/>
    <cellStyle name="Normal 7 31 3" xfId="2940"/>
    <cellStyle name="Normal 7 31 4" xfId="2941"/>
    <cellStyle name="Normal 7 31 5" xfId="2942"/>
    <cellStyle name="Normal 7 32" xfId="2943"/>
    <cellStyle name="Normal 7 32 2" xfId="2944"/>
    <cellStyle name="Normal 7 32 3" xfId="2945"/>
    <cellStyle name="Normal 7 32 4" xfId="2946"/>
    <cellStyle name="Normal 7 32 5" xfId="2947"/>
    <cellStyle name="Normal 7 33" xfId="2948"/>
    <cellStyle name="Normal 7 33 2" xfId="2949"/>
    <cellStyle name="Normal 7 33 3" xfId="2950"/>
    <cellStyle name="Normal 7 33 4" xfId="2951"/>
    <cellStyle name="Normal 7 33 5" xfId="2952"/>
    <cellStyle name="Normal 7 34" xfId="2953"/>
    <cellStyle name="Normal 7 34 2" xfId="2954"/>
    <cellStyle name="Normal 7 34 3" xfId="2955"/>
    <cellStyle name="Normal 7 34 4" xfId="2956"/>
    <cellStyle name="Normal 7 34 5" xfId="2957"/>
    <cellStyle name="Normal 7 4" xfId="2958"/>
    <cellStyle name="Normal 7 4 2" xfId="2959"/>
    <cellStyle name="Normal 7 4 3" xfId="2960"/>
    <cellStyle name="Normal 7 4 4" xfId="2961"/>
    <cellStyle name="Normal 7 4 5" xfId="2962"/>
    <cellStyle name="Normal 7 5" xfId="2963"/>
    <cellStyle name="Normal 7 5 2" xfId="2964"/>
    <cellStyle name="Normal 7 5 3" xfId="2965"/>
    <cellStyle name="Normal 7 5 4" xfId="2966"/>
    <cellStyle name="Normal 7 5 5" xfId="2967"/>
    <cellStyle name="Normal 7 6" xfId="2968"/>
    <cellStyle name="Normal 7 6 2" xfId="2969"/>
    <cellStyle name="Normal 7 6 3" xfId="2970"/>
    <cellStyle name="Normal 7 6 4" xfId="2971"/>
    <cellStyle name="Normal 7 6 5" xfId="2972"/>
    <cellStyle name="Normal 7 7" xfId="2973"/>
    <cellStyle name="Normal 7 7 2" xfId="2974"/>
    <cellStyle name="Normal 7 7 3" xfId="2975"/>
    <cellStyle name="Normal 7 7 4" xfId="2976"/>
    <cellStyle name="Normal 7 7 5" xfId="2977"/>
    <cellStyle name="Normal 7 8" xfId="2978"/>
    <cellStyle name="Normal 7 8 2" xfId="2979"/>
    <cellStyle name="Normal 7 8 3" xfId="2980"/>
    <cellStyle name="Normal 7 8 4" xfId="2981"/>
    <cellStyle name="Normal 7 8 5" xfId="2982"/>
    <cellStyle name="Normal 7 9" xfId="2983"/>
    <cellStyle name="Normal 7 9 2" xfId="2984"/>
    <cellStyle name="Normal 7 9 3" xfId="2985"/>
    <cellStyle name="Normal 7 9 4" xfId="2986"/>
    <cellStyle name="Normal 7 9 5" xfId="2987"/>
    <cellStyle name="Normal 8" xfId="2988"/>
    <cellStyle name="Normal 8 10" xfId="2989"/>
    <cellStyle name="Normal 8 10 2" xfId="2990"/>
    <cellStyle name="Normal 8 10 3" xfId="2991"/>
    <cellStyle name="Normal 8 10 4" xfId="2992"/>
    <cellStyle name="Normal 8 10 5" xfId="2993"/>
    <cellStyle name="Normal 8 10 6" xfId="2994"/>
    <cellStyle name="Normal 8 11" xfId="2995"/>
    <cellStyle name="Normal 8 11 2" xfId="2996"/>
    <cellStyle name="Normal 8 11 3" xfId="2997"/>
    <cellStyle name="Normal 8 11 4" xfId="2998"/>
    <cellStyle name="Normal 8 11 5" xfId="2999"/>
    <cellStyle name="Normal 8 12" xfId="3000"/>
    <cellStyle name="Normal 8 12 2" xfId="3001"/>
    <cellStyle name="Normal 8 12 3" xfId="3002"/>
    <cellStyle name="Normal 8 12 4" xfId="3003"/>
    <cellStyle name="Normal 8 12 5" xfId="3004"/>
    <cellStyle name="Normal 8 13" xfId="3005"/>
    <cellStyle name="Normal 8 13 2" xfId="3006"/>
    <cellStyle name="Normal 8 13 3" xfId="3007"/>
    <cellStyle name="Normal 8 13 4" xfId="3008"/>
    <cellStyle name="Normal 8 13 5" xfId="3009"/>
    <cellStyle name="Normal 8 14" xfId="3010"/>
    <cellStyle name="Normal 8 14 2" xfId="3011"/>
    <cellStyle name="Normal 8 14 3" xfId="3012"/>
    <cellStyle name="Normal 8 14 4" xfId="3013"/>
    <cellStyle name="Normal 8 14 5" xfId="3014"/>
    <cellStyle name="Normal 8 15" xfId="3015"/>
    <cellStyle name="Normal 8 15 2" xfId="3016"/>
    <cellStyle name="Normal 8 15 3" xfId="3017"/>
    <cellStyle name="Normal 8 15 4" xfId="3018"/>
    <cellStyle name="Normal 8 15 5" xfId="3019"/>
    <cellStyle name="Normal 8 16" xfId="3020"/>
    <cellStyle name="Normal 8 16 2" xfId="3021"/>
    <cellStyle name="Normal 8 16 3" xfId="3022"/>
    <cellStyle name="Normal 8 16 4" xfId="3023"/>
    <cellStyle name="Normal 8 16 5" xfId="3024"/>
    <cellStyle name="Normal 8 17" xfId="3025"/>
    <cellStyle name="Normal 8 17 2" xfId="3026"/>
    <cellStyle name="Normal 8 17 3" xfId="3027"/>
    <cellStyle name="Normal 8 17 4" xfId="3028"/>
    <cellStyle name="Normal 8 17 5" xfId="3029"/>
    <cellStyle name="Normal 8 18" xfId="3030"/>
    <cellStyle name="Normal 8 18 2" xfId="3031"/>
    <cellStyle name="Normal 8 18 3" xfId="3032"/>
    <cellStyle name="Normal 8 18 4" xfId="3033"/>
    <cellStyle name="Normal 8 18 5" xfId="3034"/>
    <cellStyle name="Normal 8 19" xfId="3035"/>
    <cellStyle name="Normal 8 19 2" xfId="3036"/>
    <cellStyle name="Normal 8 19 3" xfId="3037"/>
    <cellStyle name="Normal 8 19 4" xfId="3038"/>
    <cellStyle name="Normal 8 19 5" xfId="3039"/>
    <cellStyle name="Normal 8 2" xfId="3040"/>
    <cellStyle name="Normal 8 2 10" xfId="3041"/>
    <cellStyle name="Normal 8 2 11" xfId="3042"/>
    <cellStyle name="Normal 8 2 12" xfId="3043"/>
    <cellStyle name="Normal 8 2 13" xfId="3044"/>
    <cellStyle name="Normal 8 2 2" xfId="3045"/>
    <cellStyle name="Normal 8 2 2 2" xfId="3046"/>
    <cellStyle name="Normal 8 2 2 3" xfId="3047"/>
    <cellStyle name="Normal 8 2 2 4" xfId="3048"/>
    <cellStyle name="Normal 8 2 2 5" xfId="3049"/>
    <cellStyle name="Normal 8 2 3" xfId="3050"/>
    <cellStyle name="Normal 8 2 3 2" xfId="3051"/>
    <cellStyle name="Normal 8 2 3 3" xfId="3052"/>
    <cellStyle name="Normal 8 2 3 4" xfId="3053"/>
    <cellStyle name="Normal 8 2 3 5" xfId="3054"/>
    <cellStyle name="Normal 8 2 4" xfId="3055"/>
    <cellStyle name="Normal 8 2 4 2" xfId="3056"/>
    <cellStyle name="Normal 8 2 4 3" xfId="3057"/>
    <cellStyle name="Normal 8 2 4 4" xfId="3058"/>
    <cellStyle name="Normal 8 2 4 5" xfId="3059"/>
    <cellStyle name="Normal 8 2 5" xfId="3060"/>
    <cellStyle name="Normal 8 2 5 2" xfId="3061"/>
    <cellStyle name="Normal 8 2 5 3" xfId="3062"/>
    <cellStyle name="Normal 8 2 5 4" xfId="3063"/>
    <cellStyle name="Normal 8 2 5 5" xfId="3064"/>
    <cellStyle name="Normal 8 2 6" xfId="3065"/>
    <cellStyle name="Normal 8 2 6 2" xfId="3066"/>
    <cellStyle name="Normal 8 2 6 3" xfId="3067"/>
    <cellStyle name="Normal 8 2 6 4" xfId="3068"/>
    <cellStyle name="Normal 8 2 6 5" xfId="3069"/>
    <cellStyle name="Normal 8 2 7" xfId="3070"/>
    <cellStyle name="Normal 8 2 7 2" xfId="3071"/>
    <cellStyle name="Normal 8 2 7 3" xfId="3072"/>
    <cellStyle name="Normal 8 2 7 4" xfId="3073"/>
    <cellStyle name="Normal 8 2 7 5" xfId="3074"/>
    <cellStyle name="Normal 8 2 8" xfId="3075"/>
    <cellStyle name="Normal 8 2 8 2" xfId="3076"/>
    <cellStyle name="Normal 8 2 8 3" xfId="3077"/>
    <cellStyle name="Normal 8 2 8 4" xfId="3078"/>
    <cellStyle name="Normal 8 2 8 5" xfId="3079"/>
    <cellStyle name="Normal 8 2 9" xfId="3080"/>
    <cellStyle name="Normal 8 2 9 2" xfId="3081"/>
    <cellStyle name="Normal 8 2 9 3" xfId="3082"/>
    <cellStyle name="Normal 8 2 9 4" xfId="3083"/>
    <cellStyle name="Normal 8 2 9 5" xfId="3084"/>
    <cellStyle name="Normal 8 20" xfId="3085"/>
    <cellStyle name="Normal 8 20 2" xfId="3086"/>
    <cellStyle name="Normal 8 20 3" xfId="3087"/>
    <cellStyle name="Normal 8 20 4" xfId="3088"/>
    <cellStyle name="Normal 8 20 5" xfId="3089"/>
    <cellStyle name="Normal 8 21" xfId="3090"/>
    <cellStyle name="Normal 8 21 2" xfId="3091"/>
    <cellStyle name="Normal 8 21 3" xfId="3092"/>
    <cellStyle name="Normal 8 21 4" xfId="3093"/>
    <cellStyle name="Normal 8 21 5" xfId="3094"/>
    <cellStyle name="Normal 8 22" xfId="3095"/>
    <cellStyle name="Normal 8 22 2" xfId="3096"/>
    <cellStyle name="Normal 8 22 3" xfId="3097"/>
    <cellStyle name="Normal 8 22 4" xfId="3098"/>
    <cellStyle name="Normal 8 22 5" xfId="3099"/>
    <cellStyle name="Normal 8 23" xfId="3100"/>
    <cellStyle name="Normal 8 23 2" xfId="3101"/>
    <cellStyle name="Normal 8 23 3" xfId="3102"/>
    <cellStyle name="Normal 8 23 4" xfId="3103"/>
    <cellStyle name="Normal 8 23 5" xfId="3104"/>
    <cellStyle name="Normal 8 24" xfId="3105"/>
    <cellStyle name="Normal 8 24 2" xfId="3106"/>
    <cellStyle name="Normal 8 24 3" xfId="3107"/>
    <cellStyle name="Normal 8 24 4" xfId="3108"/>
    <cellStyle name="Normal 8 24 5" xfId="3109"/>
    <cellStyle name="Normal 8 25" xfId="3110"/>
    <cellStyle name="Normal 8 25 2" xfId="3111"/>
    <cellStyle name="Normal 8 25 3" xfId="3112"/>
    <cellStyle name="Normal 8 25 4" xfId="3113"/>
    <cellStyle name="Normal 8 25 5" xfId="3114"/>
    <cellStyle name="Normal 8 26" xfId="3115"/>
    <cellStyle name="Normal 8 26 2" xfId="3116"/>
    <cellStyle name="Normal 8 26 3" xfId="3117"/>
    <cellStyle name="Normal 8 26 4" xfId="3118"/>
    <cellStyle name="Normal 8 26 5" xfId="3119"/>
    <cellStyle name="Normal 8 27" xfId="3120"/>
    <cellStyle name="Normal 8 27 2" xfId="3121"/>
    <cellStyle name="Normal 8 27 3" xfId="3122"/>
    <cellStyle name="Normal 8 27 4" xfId="3123"/>
    <cellStyle name="Normal 8 27 5" xfId="3124"/>
    <cellStyle name="Normal 8 28" xfId="3125"/>
    <cellStyle name="Normal 8 28 2" xfId="3126"/>
    <cellStyle name="Normal 8 28 3" xfId="3127"/>
    <cellStyle name="Normal 8 28 4" xfId="3128"/>
    <cellStyle name="Normal 8 28 5" xfId="3129"/>
    <cellStyle name="Normal 8 29" xfId="3130"/>
    <cellStyle name="Normal 8 29 2" xfId="3131"/>
    <cellStyle name="Normal 8 29 3" xfId="3132"/>
    <cellStyle name="Normal 8 29 4" xfId="3133"/>
    <cellStyle name="Normal 8 29 5" xfId="3134"/>
    <cellStyle name="Normal 8 3" xfId="3135"/>
    <cellStyle name="Normal 8 3 2" xfId="3136"/>
    <cellStyle name="Normal 8 3 3" xfId="3137"/>
    <cellStyle name="Normal 8 3 4" xfId="3138"/>
    <cellStyle name="Normal 8 3 5" xfId="3139"/>
    <cellStyle name="Normal 8 30" xfId="3140"/>
    <cellStyle name="Normal 8 30 2" xfId="3141"/>
    <cellStyle name="Normal 8 30 3" xfId="3142"/>
    <cellStyle name="Normal 8 30 4" xfId="3143"/>
    <cellStyle name="Normal 8 30 5" xfId="3144"/>
    <cellStyle name="Normal 8 31" xfId="3145"/>
    <cellStyle name="Normal 8 31 2" xfId="3146"/>
    <cellStyle name="Normal 8 31 3" xfId="3147"/>
    <cellStyle name="Normal 8 31 4" xfId="3148"/>
    <cellStyle name="Normal 8 31 5" xfId="3149"/>
    <cellStyle name="Normal 8 32" xfId="3150"/>
    <cellStyle name="Normal 8 32 2" xfId="3151"/>
    <cellStyle name="Normal 8 32 3" xfId="3152"/>
    <cellStyle name="Normal 8 32 4" xfId="3153"/>
    <cellStyle name="Normal 8 32 5" xfId="3154"/>
    <cellStyle name="Normal 8 33" xfId="3155"/>
    <cellStyle name="Normal 8 33 2" xfId="3156"/>
    <cellStyle name="Normal 8 33 3" xfId="3157"/>
    <cellStyle name="Normal 8 33 4" xfId="3158"/>
    <cellStyle name="Normal 8 33 5" xfId="3159"/>
    <cellStyle name="Normal 8 34" xfId="3160"/>
    <cellStyle name="Normal 8 34 2" xfId="3161"/>
    <cellStyle name="Normal 8 34 3" xfId="3162"/>
    <cellStyle name="Normal 8 34 4" xfId="3163"/>
    <cellStyle name="Normal 8 34 5" xfId="3164"/>
    <cellStyle name="Normal 8 4" xfId="3165"/>
    <cellStyle name="Normal 8 4 2" xfId="3166"/>
    <cellStyle name="Normal 8 4 3" xfId="3167"/>
    <cellStyle name="Normal 8 4 4" xfId="3168"/>
    <cellStyle name="Normal 8 4 5" xfId="3169"/>
    <cellStyle name="Normal 8 5" xfId="3170"/>
    <cellStyle name="Normal 8 5 2" xfId="3171"/>
    <cellStyle name="Normal 8 5 3" xfId="3172"/>
    <cellStyle name="Normal 8 5 4" xfId="3173"/>
    <cellStyle name="Normal 8 5 5" xfId="3174"/>
    <cellStyle name="Normal 8 6" xfId="3175"/>
    <cellStyle name="Normal 8 6 2" xfId="3176"/>
    <cellStyle name="Normal 8 6 3" xfId="3177"/>
    <cellStyle name="Normal 8 6 4" xfId="3178"/>
    <cellStyle name="Normal 8 6 5" xfId="3179"/>
    <cellStyle name="Normal 8 7" xfId="3180"/>
    <cellStyle name="Normal 8 7 2" xfId="3181"/>
    <cellStyle name="Normal 8 7 3" xfId="3182"/>
    <cellStyle name="Normal 8 7 4" xfId="3183"/>
    <cellStyle name="Normal 8 7 5" xfId="3184"/>
    <cellStyle name="Normal 8 8" xfId="3185"/>
    <cellStyle name="Normal 8 8 2" xfId="3186"/>
    <cellStyle name="Normal 8 8 3" xfId="3187"/>
    <cellStyle name="Normal 8 8 4" xfId="3188"/>
    <cellStyle name="Normal 8 8 5" xfId="3189"/>
    <cellStyle name="Normal 8 9" xfId="3190"/>
    <cellStyle name="Normal 8 9 2" xfId="3191"/>
    <cellStyle name="Normal 8 9 3" xfId="3192"/>
    <cellStyle name="Normal 8 9 4" xfId="3193"/>
    <cellStyle name="Normal 8 9 5" xfId="3194"/>
    <cellStyle name="Normal 9" xfId="5"/>
    <cellStyle name="Normal 9 10" xfId="3195"/>
    <cellStyle name="Normal 9 11" xfId="3196"/>
    <cellStyle name="Normal 9 12" xfId="3197"/>
    <cellStyle name="Normal 9 13" xfId="3198"/>
    <cellStyle name="Normal 9 14" xfId="3199"/>
    <cellStyle name="Normal 9 15" xfId="3200"/>
    <cellStyle name="Normal 9 16" xfId="3201"/>
    <cellStyle name="Normal 9 17" xfId="3202"/>
    <cellStyle name="Normal 9 18" xfId="3203"/>
    <cellStyle name="Normal 9 19" xfId="3204"/>
    <cellStyle name="Normal 9 2" xfId="3205"/>
    <cellStyle name="Normal 9 20" xfId="3206"/>
    <cellStyle name="Normal 9 20 2" xfId="3207"/>
    <cellStyle name="Normal 9 20 3" xfId="3208"/>
    <cellStyle name="Normal 9 20 4" xfId="3209"/>
    <cellStyle name="Normal 9 20 5" xfId="3210"/>
    <cellStyle name="Normal 9 3" xfId="3211"/>
    <cellStyle name="Normal 9 4" xfId="3212"/>
    <cellStyle name="Normal 9 5" xfId="3213"/>
    <cellStyle name="Normal 9 6" xfId="3214"/>
    <cellStyle name="Normal 9 7" xfId="3215"/>
    <cellStyle name="Normal 9 8" xfId="3216"/>
    <cellStyle name="Normal 9 9" xfId="3217"/>
    <cellStyle name="Percent" xfId="2" builtinId="5"/>
    <cellStyle name="Percent 2" xfId="3218"/>
    <cellStyle name="Percent 2 2" xfId="321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30480</xdr:rowOff>
    </xdr:from>
    <xdr:to>
      <xdr:col>1</xdr:col>
      <xdr:colOff>1464925</xdr:colOff>
      <xdr:row>6</xdr:row>
      <xdr:rowOff>106017</xdr:rowOff>
    </xdr:to>
    <xdr:pic>
      <xdr:nvPicPr>
        <xdr:cNvPr id="2" name="Picture 1" descr="Mamba Logo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0480"/>
          <a:ext cx="2319690" cy="1029694"/>
        </a:xfrm>
        <a:prstGeom prst="rect">
          <a:avLst/>
        </a:prstGeom>
      </xdr:spPr>
    </xdr:pic>
    <xdr:clientData/>
  </xdr:twoCellAnchor>
  <xdr:oneCellAnchor>
    <xdr:from>
      <xdr:col>0</xdr:col>
      <xdr:colOff>1310971</xdr:colOff>
      <xdr:row>6</xdr:row>
      <xdr:rowOff>22197</xdr:rowOff>
    </xdr:from>
    <xdr:ext cx="2804160" cy="260071"/>
    <xdr:sp macro="" textlink="">
      <xdr:nvSpPr>
        <xdr:cNvPr id="3" name="TextBox 2"/>
        <xdr:cNvSpPr txBox="1"/>
      </xdr:nvSpPr>
      <xdr:spPr>
        <a:xfrm>
          <a:off x="1310971" y="976354"/>
          <a:ext cx="2804160" cy="26007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GB" sz="1000" b="0" i="0" u="none" strike="noStrike">
              <a:solidFill>
                <a:schemeClr val="accent3">
                  <a:lumMod val="50000"/>
                </a:schemeClr>
              </a:solidFill>
              <a:latin typeface="Calligraphic" pitchFamily="2" charset="0"/>
              <a:ea typeface="+mn-ea"/>
              <a:cs typeface="+mn-cs"/>
            </a:rPr>
            <a:t>From South Africa To Your Door</a:t>
          </a:r>
          <a:r>
            <a:rPr lang="en-GB" sz="1000">
              <a:solidFill>
                <a:schemeClr val="accent3">
                  <a:lumMod val="50000"/>
                </a:schemeClr>
              </a:solidFill>
              <a:latin typeface="Calligraphic" pitchFamily="2" charset="0"/>
            </a:rPr>
            <a:t> </a:t>
          </a:r>
        </a:p>
      </xdr:txBody>
    </xdr:sp>
    <xdr:clientData/>
  </xdr:oneCellAnchor>
  <xdr:oneCellAnchor>
    <xdr:from>
      <xdr:col>7</xdr:col>
      <xdr:colOff>495631</xdr:colOff>
      <xdr:row>0</xdr:row>
      <xdr:rowOff>0</xdr:rowOff>
    </xdr:from>
    <xdr:ext cx="3467100" cy="1630679"/>
    <xdr:sp macro="" textlink="">
      <xdr:nvSpPr>
        <xdr:cNvPr id="4" name="TextBox 3"/>
        <xdr:cNvSpPr txBox="1"/>
      </xdr:nvSpPr>
      <xdr:spPr>
        <a:xfrm>
          <a:off x="7022327" y="0"/>
          <a:ext cx="3467100" cy="16306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GB" sz="1100" b="1">
              <a:solidFill>
                <a:schemeClr val="tx1"/>
              </a:solidFill>
              <a:latin typeface="+mn-lt"/>
              <a:ea typeface="+mn-ea"/>
              <a:cs typeface="+mn-cs"/>
            </a:rPr>
            <a:t>Mamba Logistics Limited</a:t>
          </a:r>
          <a:endParaRPr lang="en-GB" b="1"/>
        </a:p>
        <a:p>
          <a:r>
            <a:rPr lang="en-GB" sz="1100" b="1">
              <a:solidFill>
                <a:schemeClr val="tx1"/>
              </a:solidFill>
              <a:latin typeface="+mn-lt"/>
              <a:ea typeface="+mn-ea"/>
              <a:cs typeface="+mn-cs"/>
            </a:rPr>
            <a:t>Address: 113-115 Oyster Ln West Byfleet, KT14 7JZ</a:t>
          </a:r>
          <a:endParaRPr lang="en-GB" b="1"/>
        </a:p>
        <a:p>
          <a:r>
            <a:rPr lang="en-GB" sz="1100" b="1">
              <a:solidFill>
                <a:schemeClr val="tx1"/>
              </a:solidFill>
              <a:latin typeface="+mn-lt"/>
              <a:ea typeface="+mn-ea"/>
              <a:cs typeface="+mn-cs"/>
            </a:rPr>
            <a:t>Company Registration: 13377958</a:t>
          </a:r>
          <a:endParaRPr lang="en-GB" b="1"/>
        </a:p>
        <a:p>
          <a:r>
            <a:rPr lang="en-GB" sz="1100" b="1">
              <a:solidFill>
                <a:schemeClr val="tx1"/>
              </a:solidFill>
              <a:latin typeface="+mn-lt"/>
              <a:ea typeface="+mn-ea"/>
              <a:cs typeface="+mn-cs"/>
            </a:rPr>
            <a:t>Vat Registration: 381870768</a:t>
          </a:r>
          <a:endParaRPr lang="en-GB" b="1"/>
        </a:p>
        <a:p>
          <a:r>
            <a:rPr lang="en-GB" sz="1100" b="1">
              <a:solidFill>
                <a:schemeClr val="tx1"/>
              </a:solidFill>
              <a:latin typeface="+mn-lt"/>
              <a:ea typeface="+mn-ea"/>
              <a:cs typeface="+mn-cs"/>
            </a:rPr>
            <a:t>AWRS</a:t>
          </a:r>
          <a:r>
            <a:rPr lang="en-GB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 URN: </a:t>
          </a:r>
          <a:r>
            <a:rPr lang="en-GB" sz="1100" b="1" i="0">
              <a:solidFill>
                <a:schemeClr val="tx1"/>
              </a:solidFill>
              <a:latin typeface="+mn-lt"/>
              <a:ea typeface="+mn-ea"/>
              <a:cs typeface="+mn-cs"/>
            </a:rPr>
            <a:t>XNAW00000118279</a:t>
          </a:r>
          <a:endParaRPr lang="en-GB" b="1"/>
        </a:p>
        <a:p>
          <a:pPr fontAlgn="base"/>
          <a:endParaRPr lang="en-GB" sz="1100" b="1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en-GB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Contact: warren@mambalogistics.co.uk</a:t>
          </a:r>
          <a:endParaRPr lang="en-GB" b="1"/>
        </a:p>
        <a:p>
          <a:r>
            <a:rPr lang="en-GB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Tel: 02035760433</a:t>
          </a:r>
          <a:endParaRPr lang="en-GB" sz="1100" b="1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endParaRPr lang="en-GB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V309"/>
  <sheetViews>
    <sheetView tabSelected="1" zoomScale="115" zoomScaleNormal="115" workbookViewId="0">
      <selection activeCell="A9" sqref="A9"/>
    </sheetView>
  </sheetViews>
  <sheetFormatPr defaultRowHeight="12.6" customHeight="1"/>
  <cols>
    <col min="1" max="1" width="9.33203125" style="1" customWidth="1"/>
    <col min="2" max="2" width="29.4140625" style="1" customWidth="1"/>
    <col min="3" max="3" width="8.83203125" style="1" customWidth="1"/>
    <col min="4" max="4" width="4.9140625" style="1" customWidth="1"/>
    <col min="5" max="5" width="8.75" style="1" customWidth="1"/>
    <col min="6" max="6" width="5.9140625" style="1" customWidth="1"/>
    <col min="7" max="7" width="7.75" style="1" customWidth="1"/>
    <col min="8" max="9" width="7.6640625" style="1" customWidth="1"/>
    <col min="10" max="10" width="6.58203125" style="1" customWidth="1"/>
    <col min="11" max="11" width="8.25" style="1" bestFit="1" customWidth="1"/>
    <col min="12" max="12" width="7.58203125" style="1" customWidth="1"/>
    <col min="13" max="13" width="7.1640625" style="1" customWidth="1"/>
    <col min="14" max="14" width="8.83203125" style="1" customWidth="1"/>
    <col min="15" max="15" width="5.25" style="1" customWidth="1"/>
    <col min="16" max="16" width="5.25" style="15" customWidth="1"/>
    <col min="17" max="100" width="8.6640625" style="15"/>
    <col min="101" max="16384" width="8.6640625" style="1"/>
  </cols>
  <sheetData>
    <row r="1" spans="1:100" ht="12.6" customHeight="1">
      <c r="A1" s="76"/>
      <c r="B1" s="77"/>
      <c r="C1" s="77"/>
      <c r="D1" s="77"/>
      <c r="E1" s="77"/>
      <c r="F1" s="77"/>
      <c r="G1" s="77"/>
      <c r="H1" s="78"/>
      <c r="I1" s="78"/>
      <c r="J1" s="78"/>
      <c r="K1" s="78"/>
      <c r="L1" s="78"/>
      <c r="M1" s="78"/>
      <c r="N1" s="78"/>
      <c r="O1" s="79"/>
    </row>
    <row r="2" spans="1:100" ht="12.6" customHeight="1">
      <c r="A2" s="80"/>
      <c r="B2" s="81"/>
      <c r="C2" s="81"/>
      <c r="D2" s="81"/>
      <c r="E2" s="81"/>
      <c r="F2" s="81"/>
      <c r="G2" s="81"/>
      <c r="H2" s="82"/>
      <c r="I2" s="82"/>
      <c r="J2" s="82"/>
      <c r="K2" s="82"/>
      <c r="L2" s="82"/>
      <c r="M2" s="82"/>
      <c r="N2" s="82"/>
      <c r="O2" s="83"/>
    </row>
    <row r="3" spans="1:100" ht="12.6" customHeight="1">
      <c r="A3" s="80"/>
      <c r="B3" s="81"/>
      <c r="C3" s="81"/>
      <c r="D3" s="81"/>
      <c r="E3" s="81"/>
      <c r="F3" s="81"/>
      <c r="G3" s="81"/>
      <c r="H3" s="82"/>
      <c r="I3" s="82"/>
      <c r="J3" s="82"/>
      <c r="K3" s="82"/>
      <c r="L3" s="82"/>
      <c r="M3" s="82"/>
      <c r="N3" s="82"/>
      <c r="O3" s="83"/>
    </row>
    <row r="4" spans="1:100" ht="12.6" customHeight="1">
      <c r="A4" s="80"/>
      <c r="B4" s="81"/>
      <c r="C4" s="81"/>
      <c r="D4" s="81"/>
      <c r="E4" s="81"/>
      <c r="F4" s="81"/>
      <c r="G4" s="81"/>
      <c r="H4" s="82"/>
      <c r="I4" s="82"/>
      <c r="J4" s="82"/>
      <c r="K4" s="82"/>
      <c r="L4" s="82"/>
      <c r="M4" s="82"/>
      <c r="N4" s="82"/>
      <c r="O4" s="83"/>
    </row>
    <row r="5" spans="1:100" ht="12.6" customHeight="1">
      <c r="A5" s="80"/>
      <c r="B5" s="81"/>
      <c r="C5" s="81"/>
      <c r="D5" s="81"/>
      <c r="E5" s="81"/>
      <c r="F5" s="81"/>
      <c r="G5" s="81"/>
      <c r="H5" s="82"/>
      <c r="I5" s="82"/>
      <c r="J5" s="82"/>
      <c r="K5" s="82"/>
      <c r="L5" s="82"/>
      <c r="M5" s="82"/>
      <c r="N5" s="82"/>
      <c r="O5" s="83"/>
    </row>
    <row r="6" spans="1:100" ht="12.6" customHeight="1">
      <c r="A6" s="80"/>
      <c r="B6" s="81"/>
      <c r="C6" s="81"/>
      <c r="D6" s="81"/>
      <c r="E6" s="81"/>
      <c r="F6" s="81"/>
      <c r="G6" s="81"/>
      <c r="H6" s="82"/>
      <c r="I6" s="82"/>
      <c r="J6" s="82"/>
      <c r="K6" s="82"/>
      <c r="L6" s="82"/>
      <c r="M6" s="82"/>
      <c r="N6" s="82"/>
      <c r="O6" s="83"/>
    </row>
    <row r="7" spans="1:100" ht="12.6" customHeight="1">
      <c r="A7" s="80"/>
      <c r="B7" s="81"/>
      <c r="C7" s="81"/>
      <c r="D7" s="81"/>
      <c r="E7" s="81"/>
      <c r="F7" s="81"/>
      <c r="G7" s="81"/>
      <c r="H7" s="82"/>
      <c r="I7" s="82"/>
      <c r="J7" s="82"/>
      <c r="K7" s="82"/>
      <c r="L7" s="82"/>
      <c r="M7" s="82"/>
      <c r="N7" s="82"/>
      <c r="O7" s="83"/>
    </row>
    <row r="8" spans="1:100" ht="36" customHeight="1" thickBot="1">
      <c r="A8" s="84"/>
      <c r="B8" s="85"/>
      <c r="C8" s="85"/>
      <c r="D8" s="85"/>
      <c r="E8" s="85"/>
      <c r="F8" s="85"/>
      <c r="G8" s="85"/>
      <c r="H8" s="86"/>
      <c r="I8" s="86"/>
      <c r="J8" s="86"/>
      <c r="K8" s="86"/>
      <c r="L8" s="86"/>
      <c r="M8" s="86"/>
      <c r="N8" s="86"/>
      <c r="O8" s="87"/>
    </row>
    <row r="9" spans="1:100" ht="12.6" customHeight="1" thickBot="1">
      <c r="B9" s="4"/>
      <c r="C9" s="3"/>
      <c r="D9" s="2"/>
    </row>
    <row r="10" spans="1:100" ht="12.6" customHeight="1" thickBot="1">
      <c r="C10" s="5"/>
      <c r="D10" s="2"/>
      <c r="K10" s="6"/>
      <c r="L10" s="73" t="s">
        <v>0</v>
      </c>
      <c r="M10" s="74"/>
      <c r="N10" s="74"/>
      <c r="O10" s="75"/>
      <c r="P10" s="72"/>
    </row>
    <row r="11" spans="1:100" s="10" customFormat="1" ht="12.6" customHeight="1">
      <c r="A11" s="10" t="s">
        <v>302</v>
      </c>
      <c r="B11" s="12" t="s">
        <v>1</v>
      </c>
      <c r="C11" s="10" t="s">
        <v>2</v>
      </c>
      <c r="D11" s="11" t="s">
        <v>3</v>
      </c>
      <c r="E11" s="10" t="s">
        <v>4</v>
      </c>
      <c r="F11" s="10" t="s">
        <v>5</v>
      </c>
      <c r="G11" s="10" t="s">
        <v>6</v>
      </c>
      <c r="H11" s="10" t="s">
        <v>7</v>
      </c>
      <c r="I11" s="10" t="s">
        <v>8</v>
      </c>
      <c r="J11" s="13" t="s">
        <v>9</v>
      </c>
      <c r="K11" s="10" t="s">
        <v>300</v>
      </c>
      <c r="L11" s="10" t="s">
        <v>6</v>
      </c>
      <c r="M11" s="10" t="s">
        <v>7</v>
      </c>
      <c r="N11" s="10" t="s">
        <v>8</v>
      </c>
      <c r="O11" s="13" t="s">
        <v>9</v>
      </c>
      <c r="P11" s="56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</row>
    <row r="12" spans="1:100" ht="12.6" customHeight="1">
      <c r="A12" s="15"/>
      <c r="B12" s="16"/>
      <c r="C12" s="17"/>
      <c r="D12" s="18"/>
      <c r="E12" s="15"/>
      <c r="F12" s="66"/>
      <c r="G12" s="15"/>
      <c r="H12" s="15"/>
      <c r="I12" s="15"/>
      <c r="J12" s="51"/>
      <c r="K12" s="52"/>
      <c r="L12" s="15"/>
      <c r="M12" s="15"/>
      <c r="N12" s="15"/>
      <c r="O12" s="15"/>
    </row>
    <row r="13" spans="1:100" ht="12.6" customHeight="1">
      <c r="A13" s="15"/>
      <c r="B13" s="19" t="s">
        <v>10</v>
      </c>
      <c r="C13" s="19" t="s">
        <v>11</v>
      </c>
      <c r="D13" s="18">
        <v>6</v>
      </c>
      <c r="E13" s="20">
        <v>116.04599999999999</v>
      </c>
      <c r="F13" s="66"/>
      <c r="G13" s="53">
        <f>E13*F13</f>
        <v>0</v>
      </c>
      <c r="H13" s="53">
        <f>G13*J13</f>
        <v>0</v>
      </c>
      <c r="I13" s="53">
        <f>G13+H13</f>
        <v>0</v>
      </c>
      <c r="J13" s="54">
        <v>0.2</v>
      </c>
      <c r="K13" s="52">
        <f t="shared" ref="K13:K18" si="0">$F$305</f>
        <v>0</v>
      </c>
      <c r="L13" s="15">
        <f>G13*(1-$F$305)</f>
        <v>0</v>
      </c>
      <c r="M13" s="15">
        <f>L13*J13</f>
        <v>0</v>
      </c>
      <c r="N13" s="15">
        <f>L13+M13</f>
        <v>0</v>
      </c>
      <c r="O13" s="54">
        <f>J13</f>
        <v>0.2</v>
      </c>
      <c r="P13" s="54"/>
    </row>
    <row r="14" spans="1:100" ht="12.6" customHeight="1">
      <c r="A14" s="15"/>
      <c r="B14" s="19" t="s">
        <v>12</v>
      </c>
      <c r="C14" s="19" t="s">
        <v>11</v>
      </c>
      <c r="D14" s="18">
        <v>4</v>
      </c>
      <c r="E14" s="20">
        <v>64.746000000000009</v>
      </c>
      <c r="F14" s="66"/>
      <c r="G14" s="53">
        <f t="shared" ref="G14:G75" si="1">E14*F14</f>
        <v>0</v>
      </c>
      <c r="H14" s="53">
        <f t="shared" ref="H14:H75" si="2">G14*J14</f>
        <v>0</v>
      </c>
      <c r="I14" s="53">
        <f t="shared" ref="I14:I75" si="3">G14+H14</f>
        <v>0</v>
      </c>
      <c r="J14" s="54">
        <v>0.2</v>
      </c>
      <c r="K14" s="52">
        <f t="shared" si="0"/>
        <v>0</v>
      </c>
      <c r="L14" s="15">
        <f t="shared" ref="L14:L75" si="4">G14*(1-$F$305)</f>
        <v>0</v>
      </c>
      <c r="M14" s="15">
        <f t="shared" ref="M14:M75" si="5">L14*J14</f>
        <v>0</v>
      </c>
      <c r="N14" s="15">
        <f t="shared" ref="N14:N75" si="6">L14+M14</f>
        <v>0</v>
      </c>
      <c r="O14" s="54">
        <f t="shared" ref="O14:O75" si="7">J14</f>
        <v>0.2</v>
      </c>
      <c r="P14" s="54"/>
    </row>
    <row r="15" spans="1:100" ht="12.6" customHeight="1">
      <c r="A15" s="15"/>
      <c r="B15" s="16" t="s">
        <v>13</v>
      </c>
      <c r="C15" s="19" t="s">
        <v>11</v>
      </c>
      <c r="D15" s="18">
        <v>4</v>
      </c>
      <c r="E15" s="20">
        <v>53.945999999999998</v>
      </c>
      <c r="F15" s="66"/>
      <c r="G15" s="53">
        <f t="shared" si="1"/>
        <v>0</v>
      </c>
      <c r="H15" s="53">
        <f t="shared" si="2"/>
        <v>0</v>
      </c>
      <c r="I15" s="53">
        <f t="shared" si="3"/>
        <v>0</v>
      </c>
      <c r="J15" s="54">
        <v>0.2</v>
      </c>
      <c r="K15" s="52">
        <f t="shared" si="0"/>
        <v>0</v>
      </c>
      <c r="L15" s="15">
        <f t="shared" si="4"/>
        <v>0</v>
      </c>
      <c r="M15" s="15">
        <f t="shared" si="5"/>
        <v>0</v>
      </c>
      <c r="N15" s="15">
        <f t="shared" si="6"/>
        <v>0</v>
      </c>
      <c r="O15" s="54">
        <f t="shared" si="7"/>
        <v>0.2</v>
      </c>
      <c r="P15" s="54"/>
    </row>
    <row r="16" spans="1:100" ht="12.6" customHeight="1">
      <c r="A16" s="15"/>
      <c r="B16" s="16" t="s">
        <v>14</v>
      </c>
      <c r="C16" s="19" t="s">
        <v>11</v>
      </c>
      <c r="D16" s="18">
        <v>6</v>
      </c>
      <c r="E16" s="20">
        <v>67.445999999999998</v>
      </c>
      <c r="F16" s="66"/>
      <c r="G16" s="53">
        <f t="shared" si="1"/>
        <v>0</v>
      </c>
      <c r="H16" s="53">
        <f t="shared" si="2"/>
        <v>0</v>
      </c>
      <c r="I16" s="53">
        <f t="shared" si="3"/>
        <v>0</v>
      </c>
      <c r="J16" s="54">
        <v>0.2</v>
      </c>
      <c r="K16" s="52">
        <f t="shared" si="0"/>
        <v>0</v>
      </c>
      <c r="L16" s="15">
        <f t="shared" si="4"/>
        <v>0</v>
      </c>
      <c r="M16" s="15">
        <f t="shared" si="5"/>
        <v>0</v>
      </c>
      <c r="N16" s="15">
        <f t="shared" si="6"/>
        <v>0</v>
      </c>
      <c r="O16" s="54">
        <f t="shared" si="7"/>
        <v>0.2</v>
      </c>
      <c r="P16" s="54"/>
    </row>
    <row r="17" spans="1:100" ht="12.6" customHeight="1">
      <c r="A17" s="15"/>
      <c r="B17" s="19" t="s">
        <v>15</v>
      </c>
      <c r="C17" s="19" t="s">
        <v>11</v>
      </c>
      <c r="D17" s="18">
        <v>6</v>
      </c>
      <c r="E17" s="20">
        <v>53.945999999999998</v>
      </c>
      <c r="F17" s="66"/>
      <c r="G17" s="53">
        <f t="shared" si="1"/>
        <v>0</v>
      </c>
      <c r="H17" s="53">
        <f t="shared" si="2"/>
        <v>0</v>
      </c>
      <c r="I17" s="53">
        <f t="shared" si="3"/>
        <v>0</v>
      </c>
      <c r="J17" s="54">
        <v>0.2</v>
      </c>
      <c r="K17" s="52">
        <f t="shared" si="0"/>
        <v>0</v>
      </c>
      <c r="L17" s="15">
        <f t="shared" si="4"/>
        <v>0</v>
      </c>
      <c r="M17" s="15">
        <f t="shared" si="5"/>
        <v>0</v>
      </c>
      <c r="N17" s="15">
        <f t="shared" si="6"/>
        <v>0</v>
      </c>
      <c r="O17" s="54">
        <f t="shared" si="7"/>
        <v>0.2</v>
      </c>
      <c r="P17" s="54"/>
    </row>
    <row r="18" spans="1:100" ht="12.6" customHeight="1">
      <c r="A18" s="15"/>
      <c r="B18" s="16" t="s">
        <v>16</v>
      </c>
      <c r="C18" s="19" t="s">
        <v>11</v>
      </c>
      <c r="D18" s="18">
        <v>4</v>
      </c>
      <c r="E18" s="20">
        <v>59.346000000000004</v>
      </c>
      <c r="F18" s="66"/>
      <c r="G18" s="53">
        <f t="shared" si="1"/>
        <v>0</v>
      </c>
      <c r="H18" s="53">
        <f t="shared" si="2"/>
        <v>0</v>
      </c>
      <c r="I18" s="53">
        <f t="shared" si="3"/>
        <v>0</v>
      </c>
      <c r="J18" s="54">
        <v>0.2</v>
      </c>
      <c r="K18" s="52">
        <f t="shared" si="0"/>
        <v>0</v>
      </c>
      <c r="L18" s="15">
        <f t="shared" si="4"/>
        <v>0</v>
      </c>
      <c r="M18" s="15">
        <f t="shared" si="5"/>
        <v>0</v>
      </c>
      <c r="N18" s="15">
        <f t="shared" si="6"/>
        <v>0</v>
      </c>
      <c r="O18" s="54">
        <f t="shared" si="7"/>
        <v>0.2</v>
      </c>
      <c r="P18" s="54"/>
    </row>
    <row r="19" spans="1:100" ht="12.6" customHeight="1">
      <c r="A19" s="15"/>
      <c r="B19" s="19"/>
      <c r="C19" s="19"/>
      <c r="D19" s="18"/>
      <c r="E19" s="20"/>
      <c r="F19" s="66"/>
      <c r="G19" s="53"/>
      <c r="H19" s="53"/>
      <c r="I19" s="53"/>
      <c r="J19" s="54"/>
      <c r="K19" s="52"/>
      <c r="L19" s="15"/>
      <c r="M19" s="15"/>
      <c r="N19" s="15"/>
      <c r="O19" s="54"/>
      <c r="P19" s="54"/>
    </row>
    <row r="20" spans="1:100" s="10" customFormat="1" ht="12.6" customHeight="1">
      <c r="A20" s="21"/>
      <c r="B20" s="22" t="s">
        <v>17</v>
      </c>
      <c r="C20" s="22"/>
      <c r="D20" s="23"/>
      <c r="E20" s="24"/>
      <c r="F20" s="67"/>
      <c r="G20" s="55"/>
      <c r="H20" s="55"/>
      <c r="I20" s="55"/>
      <c r="J20" s="56"/>
      <c r="K20" s="57"/>
      <c r="L20" s="21"/>
      <c r="M20" s="21"/>
      <c r="N20" s="21"/>
      <c r="O20" s="58"/>
      <c r="P20" s="58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</row>
    <row r="21" spans="1:100" ht="12.6" customHeight="1">
      <c r="A21" s="15"/>
      <c r="B21" s="19"/>
      <c r="C21" s="17"/>
      <c r="D21" s="18"/>
      <c r="E21" s="20"/>
      <c r="F21" s="66"/>
      <c r="G21" s="53"/>
      <c r="H21" s="53"/>
      <c r="I21" s="53"/>
      <c r="J21" s="51"/>
      <c r="K21" s="52"/>
      <c r="L21" s="15"/>
      <c r="M21" s="15"/>
      <c r="N21" s="15"/>
      <c r="O21" s="54"/>
      <c r="P21" s="54"/>
    </row>
    <row r="22" spans="1:100" ht="12.6" customHeight="1">
      <c r="A22" s="15"/>
      <c r="B22" s="19" t="s">
        <v>18</v>
      </c>
      <c r="C22" s="19" t="s">
        <v>19</v>
      </c>
      <c r="D22" s="18">
        <v>6</v>
      </c>
      <c r="E22" s="20">
        <v>101.97</v>
      </c>
      <c r="F22" s="66"/>
      <c r="G22" s="53">
        <f t="shared" si="1"/>
        <v>0</v>
      </c>
      <c r="H22" s="53">
        <f t="shared" si="2"/>
        <v>0</v>
      </c>
      <c r="I22" s="53">
        <f t="shared" si="3"/>
        <v>0</v>
      </c>
      <c r="J22" s="54">
        <v>0.2</v>
      </c>
      <c r="K22" s="52">
        <f t="shared" ref="K22:K23" si="8">$F$305</f>
        <v>0</v>
      </c>
      <c r="L22" s="15">
        <f t="shared" si="4"/>
        <v>0</v>
      </c>
      <c r="M22" s="15">
        <f t="shared" si="5"/>
        <v>0</v>
      </c>
      <c r="N22" s="15">
        <f t="shared" si="6"/>
        <v>0</v>
      </c>
      <c r="O22" s="54">
        <f t="shared" si="7"/>
        <v>0.2</v>
      </c>
      <c r="P22" s="54"/>
    </row>
    <row r="23" spans="1:100" ht="12.6" customHeight="1">
      <c r="A23" s="15"/>
      <c r="B23" s="19" t="s">
        <v>20</v>
      </c>
      <c r="C23" s="19" t="s">
        <v>11</v>
      </c>
      <c r="D23" s="18">
        <v>12</v>
      </c>
      <c r="E23" s="20">
        <v>91.745999999999995</v>
      </c>
      <c r="F23" s="66"/>
      <c r="G23" s="53">
        <f t="shared" si="1"/>
        <v>0</v>
      </c>
      <c r="H23" s="53">
        <f t="shared" si="2"/>
        <v>0</v>
      </c>
      <c r="I23" s="53">
        <f t="shared" si="3"/>
        <v>0</v>
      </c>
      <c r="J23" s="54">
        <v>0.2</v>
      </c>
      <c r="K23" s="52">
        <f t="shared" si="8"/>
        <v>0</v>
      </c>
      <c r="L23" s="15">
        <f t="shared" si="4"/>
        <v>0</v>
      </c>
      <c r="M23" s="15">
        <f t="shared" si="5"/>
        <v>0</v>
      </c>
      <c r="N23" s="15">
        <f t="shared" si="6"/>
        <v>0</v>
      </c>
      <c r="O23" s="54">
        <f t="shared" si="7"/>
        <v>0.2</v>
      </c>
      <c r="P23" s="54"/>
    </row>
    <row r="24" spans="1:100" ht="12.6" customHeight="1">
      <c r="A24" s="15"/>
      <c r="B24" s="19"/>
      <c r="C24" s="19"/>
      <c r="D24" s="18"/>
      <c r="E24" s="20"/>
      <c r="F24" s="66"/>
      <c r="G24" s="53"/>
      <c r="H24" s="53"/>
      <c r="I24" s="53"/>
      <c r="J24" s="54"/>
      <c r="K24" s="52"/>
      <c r="L24" s="15"/>
      <c r="M24" s="15"/>
      <c r="N24" s="15"/>
      <c r="O24" s="54"/>
      <c r="P24" s="54"/>
    </row>
    <row r="25" spans="1:100" s="10" customFormat="1" ht="12.6" customHeight="1">
      <c r="A25" s="21"/>
      <c r="B25" s="22" t="s">
        <v>21</v>
      </c>
      <c r="C25" s="22"/>
      <c r="D25" s="23"/>
      <c r="E25" s="24"/>
      <c r="F25" s="67"/>
      <c r="G25" s="55"/>
      <c r="H25" s="55"/>
      <c r="I25" s="55"/>
      <c r="J25" s="58"/>
      <c r="K25" s="57"/>
      <c r="L25" s="21"/>
      <c r="M25" s="21"/>
      <c r="N25" s="21"/>
      <c r="O25" s="58"/>
      <c r="P25" s="58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</row>
    <row r="26" spans="1:100" ht="12.6" customHeight="1">
      <c r="A26" s="15"/>
      <c r="B26" s="16"/>
      <c r="C26" s="17"/>
      <c r="D26" s="18"/>
      <c r="E26" s="20"/>
      <c r="F26" s="66"/>
      <c r="G26" s="53"/>
      <c r="H26" s="53"/>
      <c r="I26" s="53"/>
      <c r="J26" s="54"/>
      <c r="K26" s="52"/>
      <c r="L26" s="15"/>
      <c r="M26" s="15"/>
      <c r="N26" s="15"/>
      <c r="O26" s="54"/>
      <c r="P26" s="54"/>
    </row>
    <row r="27" spans="1:100" ht="12.6" customHeight="1">
      <c r="A27" s="15"/>
      <c r="B27" s="16" t="s">
        <v>22</v>
      </c>
      <c r="C27" s="19" t="s">
        <v>11</v>
      </c>
      <c r="D27" s="18">
        <v>4</v>
      </c>
      <c r="E27" s="20">
        <v>53.945999999999998</v>
      </c>
      <c r="F27" s="66"/>
      <c r="G27" s="53">
        <f t="shared" si="1"/>
        <v>0</v>
      </c>
      <c r="H27" s="53">
        <f t="shared" si="2"/>
        <v>0</v>
      </c>
      <c r="I27" s="53">
        <f t="shared" si="3"/>
        <v>0</v>
      </c>
      <c r="J27" s="54">
        <v>0.2</v>
      </c>
      <c r="K27" s="52">
        <f t="shared" ref="K27:K29" si="9">$F$305</f>
        <v>0</v>
      </c>
      <c r="L27" s="15">
        <f t="shared" si="4"/>
        <v>0</v>
      </c>
      <c r="M27" s="15">
        <f t="shared" si="5"/>
        <v>0</v>
      </c>
      <c r="N27" s="15">
        <f t="shared" si="6"/>
        <v>0</v>
      </c>
      <c r="O27" s="54">
        <f t="shared" si="7"/>
        <v>0.2</v>
      </c>
      <c r="P27" s="54"/>
    </row>
    <row r="28" spans="1:100" ht="12.6" customHeight="1">
      <c r="A28" s="15"/>
      <c r="B28" s="16" t="s">
        <v>23</v>
      </c>
      <c r="C28" s="19" t="s">
        <v>11</v>
      </c>
      <c r="D28" s="18">
        <v>4</v>
      </c>
      <c r="E28" s="20">
        <v>59.346000000000004</v>
      </c>
      <c r="F28" s="66"/>
      <c r="G28" s="53">
        <f t="shared" si="1"/>
        <v>0</v>
      </c>
      <c r="H28" s="53">
        <f t="shared" si="2"/>
        <v>0</v>
      </c>
      <c r="I28" s="53">
        <f t="shared" si="3"/>
        <v>0</v>
      </c>
      <c r="J28" s="54">
        <v>0.2</v>
      </c>
      <c r="K28" s="52">
        <f t="shared" si="9"/>
        <v>0</v>
      </c>
      <c r="L28" s="15">
        <f t="shared" si="4"/>
        <v>0</v>
      </c>
      <c r="M28" s="15">
        <f t="shared" si="5"/>
        <v>0</v>
      </c>
      <c r="N28" s="15">
        <f t="shared" si="6"/>
        <v>0</v>
      </c>
      <c r="O28" s="54">
        <f t="shared" si="7"/>
        <v>0.2</v>
      </c>
      <c r="P28" s="54"/>
    </row>
    <row r="29" spans="1:100" ht="12.6" customHeight="1">
      <c r="A29" s="15"/>
      <c r="B29" s="16" t="s">
        <v>24</v>
      </c>
      <c r="C29" s="19" t="s">
        <v>11</v>
      </c>
      <c r="D29" s="18">
        <v>4</v>
      </c>
      <c r="E29" s="20">
        <v>59.346000000000004</v>
      </c>
      <c r="F29" s="66"/>
      <c r="G29" s="53">
        <f t="shared" si="1"/>
        <v>0</v>
      </c>
      <c r="H29" s="53">
        <f t="shared" si="2"/>
        <v>0</v>
      </c>
      <c r="I29" s="53">
        <f t="shared" si="3"/>
        <v>0</v>
      </c>
      <c r="J29" s="54">
        <v>0.2</v>
      </c>
      <c r="K29" s="52">
        <f t="shared" si="9"/>
        <v>0</v>
      </c>
      <c r="L29" s="15">
        <f t="shared" si="4"/>
        <v>0</v>
      </c>
      <c r="M29" s="15">
        <f t="shared" si="5"/>
        <v>0</v>
      </c>
      <c r="N29" s="15">
        <f t="shared" si="6"/>
        <v>0</v>
      </c>
      <c r="O29" s="54">
        <f t="shared" si="7"/>
        <v>0.2</v>
      </c>
      <c r="P29" s="54"/>
    </row>
    <row r="30" spans="1:100" ht="12.6" customHeight="1">
      <c r="A30" s="15"/>
      <c r="B30" s="16"/>
      <c r="C30" s="19"/>
      <c r="D30" s="18"/>
      <c r="E30" s="20"/>
      <c r="F30" s="66"/>
      <c r="G30" s="53"/>
      <c r="H30" s="53"/>
      <c r="I30" s="53"/>
      <c r="J30" s="54"/>
      <c r="K30" s="52"/>
      <c r="L30" s="15"/>
      <c r="M30" s="15"/>
      <c r="N30" s="15"/>
      <c r="O30" s="54"/>
      <c r="P30" s="54"/>
    </row>
    <row r="31" spans="1:100" s="10" customFormat="1" ht="12.6" customHeight="1">
      <c r="A31" s="21"/>
      <c r="B31" s="22" t="s">
        <v>25</v>
      </c>
      <c r="C31" s="22"/>
      <c r="D31" s="23"/>
      <c r="E31" s="24"/>
      <c r="F31" s="67"/>
      <c r="G31" s="55"/>
      <c r="H31" s="55"/>
      <c r="I31" s="55"/>
      <c r="J31" s="58"/>
      <c r="K31" s="57"/>
      <c r="L31" s="21"/>
      <c r="M31" s="21"/>
      <c r="N31" s="21"/>
      <c r="O31" s="58"/>
      <c r="P31" s="58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</row>
    <row r="32" spans="1:100" ht="12.6" customHeight="1">
      <c r="A32" s="15"/>
      <c r="B32" s="15"/>
      <c r="C32" s="19"/>
      <c r="D32" s="18"/>
      <c r="E32" s="20"/>
      <c r="F32" s="66"/>
      <c r="G32" s="53"/>
      <c r="H32" s="53"/>
      <c r="I32" s="53"/>
      <c r="J32" s="54"/>
      <c r="K32" s="52"/>
      <c r="L32" s="15"/>
      <c r="M32" s="15"/>
      <c r="N32" s="15"/>
      <c r="O32" s="54"/>
      <c r="P32" s="54"/>
    </row>
    <row r="33" spans="1:100" ht="12.6" customHeight="1">
      <c r="A33" s="15"/>
      <c r="B33" s="16" t="s">
        <v>26</v>
      </c>
      <c r="C33" s="19" t="s">
        <v>19</v>
      </c>
      <c r="D33" s="18">
        <v>8</v>
      </c>
      <c r="E33" s="20">
        <v>311.88</v>
      </c>
      <c r="F33" s="66"/>
      <c r="G33" s="53">
        <f t="shared" si="1"/>
        <v>0</v>
      </c>
      <c r="H33" s="53">
        <f t="shared" si="2"/>
        <v>0</v>
      </c>
      <c r="I33" s="53">
        <f t="shared" si="3"/>
        <v>0</v>
      </c>
      <c r="J33" s="54">
        <v>0.2</v>
      </c>
      <c r="K33" s="52">
        <f t="shared" ref="K33:K35" si="10">$F$305</f>
        <v>0</v>
      </c>
      <c r="L33" s="15">
        <f t="shared" si="4"/>
        <v>0</v>
      </c>
      <c r="M33" s="15">
        <f t="shared" si="5"/>
        <v>0</v>
      </c>
      <c r="N33" s="15">
        <f t="shared" si="6"/>
        <v>0</v>
      </c>
      <c r="O33" s="54">
        <f t="shared" si="7"/>
        <v>0.2</v>
      </c>
      <c r="P33" s="54"/>
    </row>
    <row r="34" spans="1:100" ht="12.6" customHeight="1">
      <c r="A34" s="15"/>
      <c r="B34" s="16" t="s">
        <v>27</v>
      </c>
      <c r="C34" s="19" t="s">
        <v>19</v>
      </c>
      <c r="D34" s="18">
        <v>8</v>
      </c>
      <c r="E34" s="20">
        <v>263.88</v>
      </c>
      <c r="F34" s="66"/>
      <c r="G34" s="53">
        <f t="shared" si="1"/>
        <v>0</v>
      </c>
      <c r="H34" s="53">
        <f t="shared" si="2"/>
        <v>0</v>
      </c>
      <c r="I34" s="53">
        <f t="shared" si="3"/>
        <v>0</v>
      </c>
      <c r="J34" s="54">
        <v>0.2</v>
      </c>
      <c r="K34" s="52">
        <f t="shared" si="10"/>
        <v>0</v>
      </c>
      <c r="L34" s="15">
        <f t="shared" si="4"/>
        <v>0</v>
      </c>
      <c r="M34" s="15">
        <f t="shared" si="5"/>
        <v>0</v>
      </c>
      <c r="N34" s="15">
        <f t="shared" si="6"/>
        <v>0</v>
      </c>
      <c r="O34" s="54">
        <f t="shared" si="7"/>
        <v>0.2</v>
      </c>
      <c r="P34" s="54"/>
    </row>
    <row r="35" spans="1:100" ht="12.6" customHeight="1">
      <c r="A35" s="15"/>
      <c r="B35" s="16" t="s">
        <v>28</v>
      </c>
      <c r="C35" s="19" t="s">
        <v>19</v>
      </c>
      <c r="D35" s="18">
        <v>1</v>
      </c>
      <c r="E35" s="20">
        <v>251.88</v>
      </c>
      <c r="F35" s="66"/>
      <c r="G35" s="53">
        <f t="shared" si="1"/>
        <v>0</v>
      </c>
      <c r="H35" s="53">
        <f t="shared" si="2"/>
        <v>0</v>
      </c>
      <c r="I35" s="53">
        <f t="shared" si="3"/>
        <v>0</v>
      </c>
      <c r="J35" s="54">
        <v>0.2</v>
      </c>
      <c r="K35" s="52">
        <f t="shared" si="10"/>
        <v>0</v>
      </c>
      <c r="L35" s="15">
        <f t="shared" si="4"/>
        <v>0</v>
      </c>
      <c r="M35" s="15">
        <f t="shared" si="5"/>
        <v>0</v>
      </c>
      <c r="N35" s="15">
        <f t="shared" si="6"/>
        <v>0</v>
      </c>
      <c r="O35" s="54">
        <f t="shared" si="7"/>
        <v>0.2</v>
      </c>
      <c r="P35" s="54"/>
    </row>
    <row r="36" spans="1:100" ht="12.6" customHeight="1">
      <c r="A36" s="15"/>
      <c r="B36" s="16"/>
      <c r="C36" s="19"/>
      <c r="D36" s="18"/>
      <c r="E36" s="20"/>
      <c r="F36" s="66"/>
      <c r="G36" s="53"/>
      <c r="H36" s="53"/>
      <c r="I36" s="53"/>
      <c r="J36" s="54"/>
      <c r="K36" s="52"/>
      <c r="L36" s="15"/>
      <c r="M36" s="15"/>
      <c r="N36" s="15"/>
      <c r="O36" s="54"/>
      <c r="P36" s="54"/>
    </row>
    <row r="37" spans="1:100" s="10" customFormat="1" ht="12.6" customHeight="1">
      <c r="A37" s="21"/>
      <c r="B37" s="22" t="s">
        <v>29</v>
      </c>
      <c r="C37" s="22"/>
      <c r="D37" s="23"/>
      <c r="E37" s="24"/>
      <c r="F37" s="67"/>
      <c r="G37" s="55"/>
      <c r="H37" s="55"/>
      <c r="I37" s="55"/>
      <c r="J37" s="58"/>
      <c r="K37" s="57"/>
      <c r="L37" s="21"/>
      <c r="M37" s="21"/>
      <c r="N37" s="21"/>
      <c r="O37" s="58"/>
      <c r="P37" s="58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</row>
    <row r="38" spans="1:100" ht="12.6" customHeight="1">
      <c r="A38" s="15"/>
      <c r="B38" s="15"/>
      <c r="C38" s="19"/>
      <c r="D38" s="18"/>
      <c r="E38" s="20"/>
      <c r="F38" s="66"/>
      <c r="G38" s="53"/>
      <c r="H38" s="53"/>
      <c r="I38" s="53"/>
      <c r="J38" s="54"/>
      <c r="K38" s="52"/>
      <c r="L38" s="15"/>
      <c r="M38" s="15"/>
      <c r="N38" s="15"/>
      <c r="O38" s="54"/>
      <c r="P38" s="54"/>
    </row>
    <row r="39" spans="1:100" ht="12.6" customHeight="1">
      <c r="A39" s="25">
        <v>45711</v>
      </c>
      <c r="B39" s="16" t="s">
        <v>30</v>
      </c>
      <c r="C39" s="19" t="s">
        <v>31</v>
      </c>
      <c r="D39" s="18">
        <v>3</v>
      </c>
      <c r="E39" s="20">
        <v>37.96</v>
      </c>
      <c r="F39" s="66"/>
      <c r="G39" s="53">
        <f t="shared" si="1"/>
        <v>0</v>
      </c>
      <c r="H39" s="53">
        <f t="shared" si="2"/>
        <v>0</v>
      </c>
      <c r="I39" s="53">
        <f t="shared" si="3"/>
        <v>0</v>
      </c>
      <c r="J39" s="54">
        <v>0.2</v>
      </c>
      <c r="K39" s="52">
        <f t="shared" ref="K39" si="11">$F$305</f>
        <v>0</v>
      </c>
      <c r="L39" s="15">
        <f t="shared" si="4"/>
        <v>0</v>
      </c>
      <c r="M39" s="15">
        <f t="shared" si="5"/>
        <v>0</v>
      </c>
      <c r="N39" s="15">
        <f t="shared" si="6"/>
        <v>0</v>
      </c>
      <c r="O39" s="54">
        <f t="shared" si="7"/>
        <v>0.2</v>
      </c>
      <c r="P39" s="54"/>
    </row>
    <row r="40" spans="1:100" ht="12.6" customHeight="1">
      <c r="A40" s="26"/>
      <c r="B40" s="19"/>
      <c r="C40" s="19"/>
      <c r="D40" s="18"/>
      <c r="E40" s="20"/>
      <c r="F40" s="66"/>
      <c r="G40" s="53"/>
      <c r="H40" s="53"/>
      <c r="I40" s="53"/>
      <c r="J40" s="54"/>
      <c r="K40" s="52"/>
      <c r="L40" s="15"/>
      <c r="M40" s="15"/>
      <c r="N40" s="15"/>
      <c r="O40" s="54"/>
      <c r="P40" s="54"/>
    </row>
    <row r="41" spans="1:100" s="10" customFormat="1" ht="12.6" customHeight="1">
      <c r="A41" s="27"/>
      <c r="B41" s="22" t="s">
        <v>32</v>
      </c>
      <c r="C41" s="22"/>
      <c r="D41" s="28"/>
      <c r="E41" s="24"/>
      <c r="F41" s="67"/>
      <c r="G41" s="55"/>
      <c r="H41" s="55"/>
      <c r="I41" s="55"/>
      <c r="J41" s="56"/>
      <c r="K41" s="57"/>
      <c r="L41" s="21"/>
      <c r="M41" s="21"/>
      <c r="N41" s="21"/>
      <c r="O41" s="58"/>
      <c r="P41" s="58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  <c r="CO41" s="21"/>
      <c r="CP41" s="21"/>
      <c r="CQ41" s="21"/>
      <c r="CR41" s="21"/>
      <c r="CS41" s="21"/>
      <c r="CT41" s="21"/>
      <c r="CU41" s="21"/>
      <c r="CV41" s="21"/>
    </row>
    <row r="42" spans="1:100" ht="12.6" customHeight="1">
      <c r="A42" s="29"/>
      <c r="B42" s="19"/>
      <c r="C42" s="17"/>
      <c r="D42" s="30"/>
      <c r="E42" s="20"/>
      <c r="F42" s="66"/>
      <c r="G42" s="53"/>
      <c r="H42" s="53"/>
      <c r="I42" s="53"/>
      <c r="J42" s="51"/>
      <c r="K42" s="52"/>
      <c r="L42" s="15"/>
      <c r="M42" s="15"/>
      <c r="N42" s="15"/>
      <c r="O42" s="54"/>
      <c r="P42" s="54"/>
    </row>
    <row r="43" spans="1:100" ht="12.6" customHeight="1">
      <c r="A43" s="31">
        <v>45505</v>
      </c>
      <c r="B43" s="19" t="s">
        <v>33</v>
      </c>
      <c r="C43" s="19" t="s">
        <v>34</v>
      </c>
      <c r="D43" s="32">
        <v>4</v>
      </c>
      <c r="E43" s="20">
        <v>39.96</v>
      </c>
      <c r="F43" s="66"/>
      <c r="G43" s="53">
        <f t="shared" si="1"/>
        <v>0</v>
      </c>
      <c r="H43" s="53">
        <f t="shared" si="2"/>
        <v>0</v>
      </c>
      <c r="I43" s="53">
        <f t="shared" si="3"/>
        <v>0</v>
      </c>
      <c r="J43" s="54">
        <v>0.2</v>
      </c>
      <c r="K43" s="52">
        <f t="shared" ref="K43:K49" si="12">$F$305</f>
        <v>0</v>
      </c>
      <c r="L43" s="15">
        <f t="shared" si="4"/>
        <v>0</v>
      </c>
      <c r="M43" s="15">
        <f t="shared" si="5"/>
        <v>0</v>
      </c>
      <c r="N43" s="15">
        <f t="shared" si="6"/>
        <v>0</v>
      </c>
      <c r="O43" s="54">
        <f t="shared" si="7"/>
        <v>0.2</v>
      </c>
      <c r="P43" s="54"/>
    </row>
    <row r="44" spans="1:100" ht="12.6" customHeight="1">
      <c r="A44" s="31">
        <v>45565</v>
      </c>
      <c r="B44" s="19" t="s">
        <v>35</v>
      </c>
      <c r="C44" s="19" t="s">
        <v>36</v>
      </c>
      <c r="D44" s="32">
        <v>8</v>
      </c>
      <c r="E44" s="20">
        <v>37.96</v>
      </c>
      <c r="F44" s="66"/>
      <c r="G44" s="53">
        <f t="shared" si="1"/>
        <v>0</v>
      </c>
      <c r="H44" s="53">
        <f t="shared" si="2"/>
        <v>0</v>
      </c>
      <c r="I44" s="53">
        <f t="shared" si="3"/>
        <v>0</v>
      </c>
      <c r="J44" s="54">
        <v>0.2</v>
      </c>
      <c r="K44" s="52">
        <f t="shared" si="12"/>
        <v>0</v>
      </c>
      <c r="L44" s="15">
        <f t="shared" si="4"/>
        <v>0</v>
      </c>
      <c r="M44" s="15">
        <f t="shared" si="5"/>
        <v>0</v>
      </c>
      <c r="N44" s="15">
        <f t="shared" si="6"/>
        <v>0</v>
      </c>
      <c r="O44" s="54">
        <f t="shared" si="7"/>
        <v>0.2</v>
      </c>
      <c r="P44" s="54"/>
    </row>
    <row r="45" spans="1:100" ht="12.6" customHeight="1">
      <c r="A45" s="31">
        <v>45567</v>
      </c>
      <c r="B45" s="19" t="s">
        <v>37</v>
      </c>
      <c r="C45" s="19" t="s">
        <v>36</v>
      </c>
      <c r="D45" s="32">
        <v>2</v>
      </c>
      <c r="E45" s="20">
        <v>33.96</v>
      </c>
      <c r="F45" s="66"/>
      <c r="G45" s="53">
        <f t="shared" si="1"/>
        <v>0</v>
      </c>
      <c r="H45" s="53">
        <f t="shared" si="2"/>
        <v>0</v>
      </c>
      <c r="I45" s="53">
        <f t="shared" si="3"/>
        <v>0</v>
      </c>
      <c r="J45" s="54">
        <v>0.2</v>
      </c>
      <c r="K45" s="52">
        <f t="shared" si="12"/>
        <v>0</v>
      </c>
      <c r="L45" s="15">
        <f t="shared" si="4"/>
        <v>0</v>
      </c>
      <c r="M45" s="15">
        <f t="shared" si="5"/>
        <v>0</v>
      </c>
      <c r="N45" s="15">
        <f t="shared" si="6"/>
        <v>0</v>
      </c>
      <c r="O45" s="54">
        <f t="shared" si="7"/>
        <v>0.2</v>
      </c>
      <c r="P45" s="54"/>
    </row>
    <row r="46" spans="1:100" ht="12.6" customHeight="1">
      <c r="A46" s="31">
        <v>45548</v>
      </c>
      <c r="B46" s="19" t="s">
        <v>38</v>
      </c>
      <c r="C46" s="19" t="s">
        <v>36</v>
      </c>
      <c r="D46" s="32">
        <v>2</v>
      </c>
      <c r="E46" s="20">
        <v>33.96</v>
      </c>
      <c r="F46" s="66"/>
      <c r="G46" s="53">
        <f t="shared" si="1"/>
        <v>0</v>
      </c>
      <c r="H46" s="53">
        <f t="shared" si="2"/>
        <v>0</v>
      </c>
      <c r="I46" s="53">
        <f t="shared" si="3"/>
        <v>0</v>
      </c>
      <c r="J46" s="54">
        <v>0.2</v>
      </c>
      <c r="K46" s="52">
        <f t="shared" si="12"/>
        <v>0</v>
      </c>
      <c r="L46" s="15">
        <f t="shared" si="4"/>
        <v>0</v>
      </c>
      <c r="M46" s="15">
        <f t="shared" si="5"/>
        <v>0</v>
      </c>
      <c r="N46" s="15">
        <f t="shared" si="6"/>
        <v>0</v>
      </c>
      <c r="O46" s="54">
        <f t="shared" si="7"/>
        <v>0.2</v>
      </c>
      <c r="P46" s="54"/>
    </row>
    <row r="47" spans="1:100" ht="12.6" customHeight="1">
      <c r="A47" s="33">
        <v>45580</v>
      </c>
      <c r="B47" s="19" t="s">
        <v>39</v>
      </c>
      <c r="C47" s="19" t="s">
        <v>36</v>
      </c>
      <c r="D47" s="32">
        <v>6</v>
      </c>
      <c r="E47" s="20">
        <v>37.96</v>
      </c>
      <c r="F47" s="66"/>
      <c r="G47" s="53">
        <f t="shared" si="1"/>
        <v>0</v>
      </c>
      <c r="H47" s="53">
        <f t="shared" si="2"/>
        <v>0</v>
      </c>
      <c r="I47" s="53">
        <f t="shared" si="3"/>
        <v>0</v>
      </c>
      <c r="J47" s="54">
        <v>0.2</v>
      </c>
      <c r="K47" s="52">
        <f t="shared" si="12"/>
        <v>0</v>
      </c>
      <c r="L47" s="15">
        <f t="shared" si="4"/>
        <v>0</v>
      </c>
      <c r="M47" s="15">
        <f t="shared" si="5"/>
        <v>0</v>
      </c>
      <c r="N47" s="15">
        <f t="shared" si="6"/>
        <v>0</v>
      </c>
      <c r="O47" s="54">
        <f t="shared" si="7"/>
        <v>0.2</v>
      </c>
      <c r="P47" s="54"/>
    </row>
    <row r="48" spans="1:100" ht="12.6" customHeight="1">
      <c r="A48" s="31">
        <v>45656</v>
      </c>
      <c r="B48" s="19" t="s">
        <v>40</v>
      </c>
      <c r="C48" s="19" t="s">
        <v>41</v>
      </c>
      <c r="D48" s="32">
        <v>4</v>
      </c>
      <c r="E48" s="20">
        <v>45.96</v>
      </c>
      <c r="F48" s="66"/>
      <c r="G48" s="53">
        <f t="shared" si="1"/>
        <v>0</v>
      </c>
      <c r="H48" s="53">
        <f t="shared" si="2"/>
        <v>0</v>
      </c>
      <c r="I48" s="53">
        <f t="shared" si="3"/>
        <v>0</v>
      </c>
      <c r="J48" s="54">
        <v>0.2</v>
      </c>
      <c r="K48" s="52">
        <f t="shared" si="12"/>
        <v>0</v>
      </c>
      <c r="L48" s="15">
        <f t="shared" si="4"/>
        <v>0</v>
      </c>
      <c r="M48" s="15">
        <f t="shared" si="5"/>
        <v>0</v>
      </c>
      <c r="N48" s="15">
        <f t="shared" si="6"/>
        <v>0</v>
      </c>
      <c r="O48" s="54">
        <f t="shared" si="7"/>
        <v>0.2</v>
      </c>
      <c r="P48" s="54"/>
    </row>
    <row r="49" spans="1:100" ht="12.6" customHeight="1">
      <c r="A49" s="31">
        <v>45559</v>
      </c>
      <c r="B49" s="19" t="s">
        <v>42</v>
      </c>
      <c r="C49" s="19" t="s">
        <v>34</v>
      </c>
      <c r="D49" s="32">
        <v>8</v>
      </c>
      <c r="E49" s="20">
        <v>37.96</v>
      </c>
      <c r="F49" s="66"/>
      <c r="G49" s="53">
        <f t="shared" si="1"/>
        <v>0</v>
      </c>
      <c r="H49" s="53">
        <f t="shared" si="2"/>
        <v>0</v>
      </c>
      <c r="I49" s="53">
        <f t="shared" si="3"/>
        <v>0</v>
      </c>
      <c r="J49" s="54">
        <v>0.2</v>
      </c>
      <c r="K49" s="52">
        <f t="shared" si="12"/>
        <v>0</v>
      </c>
      <c r="L49" s="15">
        <f t="shared" si="4"/>
        <v>0</v>
      </c>
      <c r="M49" s="15">
        <f t="shared" si="5"/>
        <v>0</v>
      </c>
      <c r="N49" s="15">
        <f t="shared" si="6"/>
        <v>0</v>
      </c>
      <c r="O49" s="54">
        <f t="shared" si="7"/>
        <v>0.2</v>
      </c>
      <c r="P49" s="54"/>
    </row>
    <row r="50" spans="1:100" ht="12.6" customHeight="1">
      <c r="A50" s="34"/>
      <c r="B50" s="19"/>
      <c r="C50" s="19"/>
      <c r="D50" s="32"/>
      <c r="E50" s="20"/>
      <c r="F50" s="66"/>
      <c r="G50" s="53"/>
      <c r="H50" s="53"/>
      <c r="I50" s="53"/>
      <c r="J50" s="54"/>
      <c r="K50" s="52"/>
      <c r="L50" s="15"/>
      <c r="M50" s="15"/>
      <c r="N50" s="15"/>
      <c r="O50" s="54"/>
      <c r="P50" s="54"/>
    </row>
    <row r="51" spans="1:100" s="10" customFormat="1" ht="12.6" customHeight="1">
      <c r="A51" s="35"/>
      <c r="B51" s="22" t="s">
        <v>43</v>
      </c>
      <c r="C51" s="22"/>
      <c r="D51" s="36"/>
      <c r="E51" s="24"/>
      <c r="F51" s="67"/>
      <c r="G51" s="55"/>
      <c r="H51" s="55"/>
      <c r="I51" s="55"/>
      <c r="J51" s="58"/>
      <c r="K51" s="57"/>
      <c r="L51" s="21"/>
      <c r="M51" s="21"/>
      <c r="N51" s="21"/>
      <c r="O51" s="58"/>
      <c r="P51" s="58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  <c r="CC51" s="21"/>
      <c r="CD51" s="21"/>
      <c r="CE51" s="21"/>
      <c r="CF51" s="21"/>
      <c r="CG51" s="21"/>
      <c r="CH51" s="21"/>
      <c r="CI51" s="21"/>
      <c r="CJ51" s="21"/>
      <c r="CK51" s="21"/>
      <c r="CL51" s="21"/>
      <c r="CM51" s="21"/>
      <c r="CN51" s="21"/>
      <c r="CO51" s="21"/>
      <c r="CP51" s="21"/>
      <c r="CQ51" s="21"/>
      <c r="CR51" s="21"/>
      <c r="CS51" s="21"/>
      <c r="CT51" s="21"/>
      <c r="CU51" s="21"/>
      <c r="CV51" s="21"/>
    </row>
    <row r="52" spans="1:100" ht="12.6" customHeight="1">
      <c r="A52" s="34"/>
      <c r="B52" s="16"/>
      <c r="C52" s="19"/>
      <c r="D52" s="32"/>
      <c r="E52" s="20"/>
      <c r="F52" s="66"/>
      <c r="G52" s="53"/>
      <c r="H52" s="53"/>
      <c r="I52" s="53"/>
      <c r="J52" s="54"/>
      <c r="K52" s="52"/>
      <c r="L52" s="15"/>
      <c r="M52" s="15"/>
      <c r="N52" s="15"/>
      <c r="O52" s="54"/>
      <c r="P52" s="54"/>
    </row>
    <row r="53" spans="1:100" ht="12.6" customHeight="1">
      <c r="A53" s="31">
        <v>45870</v>
      </c>
      <c r="B53" s="16" t="s">
        <v>44</v>
      </c>
      <c r="C53" s="19" t="s">
        <v>45</v>
      </c>
      <c r="D53" s="32">
        <v>8</v>
      </c>
      <c r="E53" s="20">
        <v>50.984999999999999</v>
      </c>
      <c r="F53" s="66"/>
      <c r="G53" s="53">
        <f t="shared" si="1"/>
        <v>0</v>
      </c>
      <c r="H53" s="53">
        <f t="shared" si="2"/>
        <v>0</v>
      </c>
      <c r="I53" s="53">
        <f t="shared" si="3"/>
        <v>0</v>
      </c>
      <c r="J53" s="54">
        <v>0.2</v>
      </c>
      <c r="K53" s="52">
        <f t="shared" ref="K53:K56" si="13">$F$305</f>
        <v>0</v>
      </c>
      <c r="L53" s="15">
        <f t="shared" si="4"/>
        <v>0</v>
      </c>
      <c r="M53" s="15">
        <f t="shared" si="5"/>
        <v>0</v>
      </c>
      <c r="N53" s="15">
        <f t="shared" si="6"/>
        <v>0</v>
      </c>
      <c r="O53" s="54">
        <f t="shared" si="7"/>
        <v>0.2</v>
      </c>
      <c r="P53" s="54"/>
    </row>
    <row r="54" spans="1:100" ht="12.6" customHeight="1">
      <c r="A54" s="31">
        <v>45870</v>
      </c>
      <c r="B54" s="16" t="s">
        <v>46</v>
      </c>
      <c r="C54" s="19" t="s">
        <v>11</v>
      </c>
      <c r="D54" s="32">
        <v>12</v>
      </c>
      <c r="E54" s="20">
        <v>50.984999999999999</v>
      </c>
      <c r="F54" s="66"/>
      <c r="G54" s="53">
        <f t="shared" si="1"/>
        <v>0</v>
      </c>
      <c r="H54" s="53">
        <f t="shared" si="2"/>
        <v>0</v>
      </c>
      <c r="I54" s="53">
        <f t="shared" si="3"/>
        <v>0</v>
      </c>
      <c r="J54" s="54">
        <v>0.2</v>
      </c>
      <c r="K54" s="52">
        <f t="shared" si="13"/>
        <v>0</v>
      </c>
      <c r="L54" s="15">
        <f t="shared" si="4"/>
        <v>0</v>
      </c>
      <c r="M54" s="15">
        <f t="shared" si="5"/>
        <v>0</v>
      </c>
      <c r="N54" s="15">
        <f t="shared" si="6"/>
        <v>0</v>
      </c>
      <c r="O54" s="54">
        <f t="shared" si="7"/>
        <v>0.2</v>
      </c>
      <c r="P54" s="54"/>
    </row>
    <row r="55" spans="1:100" ht="12.6" customHeight="1">
      <c r="A55" s="31">
        <v>45870</v>
      </c>
      <c r="B55" s="16" t="s">
        <v>47</v>
      </c>
      <c r="C55" s="19" t="s">
        <v>11</v>
      </c>
      <c r="D55" s="32">
        <v>8</v>
      </c>
      <c r="E55" s="20">
        <v>50.984999999999999</v>
      </c>
      <c r="F55" s="66"/>
      <c r="G55" s="53">
        <f t="shared" si="1"/>
        <v>0</v>
      </c>
      <c r="H55" s="53">
        <f t="shared" si="2"/>
        <v>0</v>
      </c>
      <c r="I55" s="53">
        <f t="shared" si="3"/>
        <v>0</v>
      </c>
      <c r="J55" s="54">
        <v>0.2</v>
      </c>
      <c r="K55" s="52">
        <f t="shared" si="13"/>
        <v>0</v>
      </c>
      <c r="L55" s="15">
        <f t="shared" si="4"/>
        <v>0</v>
      </c>
      <c r="M55" s="15">
        <f t="shared" si="5"/>
        <v>0</v>
      </c>
      <c r="N55" s="15">
        <f t="shared" si="6"/>
        <v>0</v>
      </c>
      <c r="O55" s="54">
        <f t="shared" si="7"/>
        <v>0.2</v>
      </c>
      <c r="P55" s="54"/>
    </row>
    <row r="56" spans="1:100" ht="12.6" customHeight="1">
      <c r="A56" s="34"/>
      <c r="B56" s="16" t="s">
        <v>48</v>
      </c>
      <c r="C56" s="19" t="s">
        <v>45</v>
      </c>
      <c r="D56" s="32">
        <v>4</v>
      </c>
      <c r="E56" s="20">
        <v>56.94</v>
      </c>
      <c r="F56" s="66"/>
      <c r="G56" s="53">
        <f t="shared" si="1"/>
        <v>0</v>
      </c>
      <c r="H56" s="53">
        <f t="shared" si="2"/>
        <v>0</v>
      </c>
      <c r="I56" s="53">
        <f t="shared" si="3"/>
        <v>0</v>
      </c>
      <c r="J56" s="54">
        <v>0.2</v>
      </c>
      <c r="K56" s="52">
        <f t="shared" si="13"/>
        <v>0</v>
      </c>
      <c r="L56" s="15">
        <f t="shared" si="4"/>
        <v>0</v>
      </c>
      <c r="M56" s="15">
        <f t="shared" si="5"/>
        <v>0</v>
      </c>
      <c r="N56" s="15">
        <f t="shared" si="6"/>
        <v>0</v>
      </c>
      <c r="O56" s="54">
        <f t="shared" si="7"/>
        <v>0.2</v>
      </c>
      <c r="P56" s="54"/>
    </row>
    <row r="57" spans="1:100" ht="12.6" customHeight="1">
      <c r="A57" s="34"/>
      <c r="B57" s="19"/>
      <c r="C57" s="19"/>
      <c r="D57" s="30"/>
      <c r="E57" s="20"/>
      <c r="F57" s="66"/>
      <c r="G57" s="53"/>
      <c r="H57" s="53"/>
      <c r="I57" s="53"/>
      <c r="J57" s="54"/>
      <c r="K57" s="52"/>
      <c r="L57" s="15"/>
      <c r="M57" s="15"/>
      <c r="N57" s="15"/>
      <c r="O57" s="54"/>
      <c r="P57" s="54"/>
    </row>
    <row r="58" spans="1:100" s="10" customFormat="1" ht="12.6" customHeight="1">
      <c r="A58" s="35"/>
      <c r="B58" s="22" t="s">
        <v>49</v>
      </c>
      <c r="C58" s="22"/>
      <c r="D58" s="28"/>
      <c r="E58" s="24"/>
      <c r="F58" s="67"/>
      <c r="G58" s="55"/>
      <c r="H58" s="55"/>
      <c r="I58" s="55"/>
      <c r="J58" s="56"/>
      <c r="K58" s="57"/>
      <c r="L58" s="21"/>
      <c r="M58" s="21"/>
      <c r="N58" s="21"/>
      <c r="O58" s="58"/>
      <c r="P58" s="58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  <c r="CH58" s="21"/>
      <c r="CI58" s="21"/>
      <c r="CJ58" s="21"/>
      <c r="CK58" s="21"/>
      <c r="CL58" s="21"/>
      <c r="CM58" s="21"/>
      <c r="CN58" s="21"/>
      <c r="CO58" s="21"/>
      <c r="CP58" s="21"/>
      <c r="CQ58" s="21"/>
      <c r="CR58" s="21"/>
      <c r="CS58" s="21"/>
      <c r="CT58" s="21"/>
      <c r="CU58" s="21"/>
      <c r="CV58" s="21"/>
    </row>
    <row r="59" spans="1:100" s="14" customFormat="1" ht="12.6" customHeight="1">
      <c r="A59" s="34"/>
      <c r="B59" s="37"/>
      <c r="C59" s="37"/>
      <c r="D59" s="38"/>
      <c r="E59" s="39"/>
      <c r="F59" s="68"/>
      <c r="G59" s="59"/>
      <c r="H59" s="59"/>
      <c r="I59" s="59"/>
      <c r="J59" s="60"/>
      <c r="K59" s="61"/>
      <c r="L59" s="62"/>
      <c r="M59" s="62"/>
      <c r="N59" s="62"/>
      <c r="O59" s="63"/>
      <c r="P59" s="63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62"/>
      <c r="AV59" s="62"/>
      <c r="AW59" s="62"/>
      <c r="AX59" s="62"/>
      <c r="AY59" s="62"/>
      <c r="AZ59" s="62"/>
      <c r="BA59" s="62"/>
      <c r="BB59" s="62"/>
      <c r="BC59" s="62"/>
      <c r="BD59" s="62"/>
      <c r="BE59" s="62"/>
      <c r="BF59" s="62"/>
      <c r="BG59" s="62"/>
      <c r="BH59" s="62"/>
      <c r="BI59" s="62"/>
      <c r="BJ59" s="62"/>
      <c r="BK59" s="62"/>
      <c r="BL59" s="62"/>
      <c r="BM59" s="62"/>
      <c r="BN59" s="62"/>
      <c r="BO59" s="62"/>
      <c r="BP59" s="62"/>
      <c r="BQ59" s="62"/>
      <c r="BR59" s="62"/>
      <c r="BS59" s="62"/>
      <c r="BT59" s="62"/>
      <c r="BU59" s="62"/>
      <c r="BV59" s="62"/>
      <c r="BW59" s="62"/>
      <c r="BX59" s="62"/>
      <c r="BY59" s="62"/>
      <c r="BZ59" s="62"/>
      <c r="CA59" s="62"/>
      <c r="CB59" s="62"/>
      <c r="CC59" s="62"/>
      <c r="CD59" s="62"/>
      <c r="CE59" s="62"/>
      <c r="CF59" s="62"/>
      <c r="CG59" s="62"/>
      <c r="CH59" s="62"/>
      <c r="CI59" s="62"/>
      <c r="CJ59" s="62"/>
      <c r="CK59" s="62"/>
      <c r="CL59" s="62"/>
      <c r="CM59" s="62"/>
      <c r="CN59" s="62"/>
      <c r="CO59" s="62"/>
      <c r="CP59" s="62"/>
      <c r="CQ59" s="62"/>
      <c r="CR59" s="62"/>
      <c r="CS59" s="62"/>
      <c r="CT59" s="62"/>
      <c r="CU59" s="62"/>
      <c r="CV59" s="62"/>
    </row>
    <row r="60" spans="1:100" ht="12.6" customHeight="1">
      <c r="A60" s="31">
        <v>45901</v>
      </c>
      <c r="B60" s="19" t="s">
        <v>50</v>
      </c>
      <c r="C60" s="19" t="s">
        <v>34</v>
      </c>
      <c r="D60" s="18">
        <v>16</v>
      </c>
      <c r="E60" s="20">
        <v>29.655000000000005</v>
      </c>
      <c r="F60" s="66"/>
      <c r="G60" s="53">
        <f t="shared" si="1"/>
        <v>0</v>
      </c>
      <c r="H60" s="53">
        <f t="shared" si="2"/>
        <v>0</v>
      </c>
      <c r="I60" s="53">
        <f t="shared" si="3"/>
        <v>0</v>
      </c>
      <c r="J60" s="54">
        <v>0.2</v>
      </c>
      <c r="K60" s="52">
        <f t="shared" ref="K60:K64" si="14">$F$305</f>
        <v>0</v>
      </c>
      <c r="L60" s="15">
        <f t="shared" si="4"/>
        <v>0</v>
      </c>
      <c r="M60" s="15">
        <f t="shared" si="5"/>
        <v>0</v>
      </c>
      <c r="N60" s="15">
        <f t="shared" si="6"/>
        <v>0</v>
      </c>
      <c r="O60" s="54">
        <f t="shared" si="7"/>
        <v>0.2</v>
      </c>
      <c r="P60" s="54"/>
    </row>
    <row r="61" spans="1:100" ht="12.6" customHeight="1">
      <c r="A61" s="31">
        <v>45855</v>
      </c>
      <c r="B61" s="19" t="s">
        <v>51</v>
      </c>
      <c r="C61" s="19" t="str">
        <f>C60</f>
        <v>4 x 6 x 330ml</v>
      </c>
      <c r="D61" s="18">
        <v>12</v>
      </c>
      <c r="E61" s="20">
        <v>29.655000000000005</v>
      </c>
      <c r="F61" s="66"/>
      <c r="G61" s="53">
        <f t="shared" si="1"/>
        <v>0</v>
      </c>
      <c r="H61" s="53">
        <f t="shared" si="2"/>
        <v>0</v>
      </c>
      <c r="I61" s="53">
        <f t="shared" si="3"/>
        <v>0</v>
      </c>
      <c r="J61" s="54">
        <v>0.2</v>
      </c>
      <c r="K61" s="52">
        <f t="shared" si="14"/>
        <v>0</v>
      </c>
      <c r="L61" s="15">
        <f t="shared" si="4"/>
        <v>0</v>
      </c>
      <c r="M61" s="15">
        <f t="shared" si="5"/>
        <v>0</v>
      </c>
      <c r="N61" s="15">
        <f t="shared" si="6"/>
        <v>0</v>
      </c>
      <c r="O61" s="54">
        <f t="shared" si="7"/>
        <v>0.2</v>
      </c>
      <c r="P61" s="54"/>
    </row>
    <row r="62" spans="1:100" ht="12.6" customHeight="1">
      <c r="A62" s="31">
        <v>45870</v>
      </c>
      <c r="B62" s="19" t="s">
        <v>52</v>
      </c>
      <c r="C62" s="19" t="s">
        <v>34</v>
      </c>
      <c r="D62" s="18">
        <v>24</v>
      </c>
      <c r="E62" s="20">
        <v>35.955000000000005</v>
      </c>
      <c r="F62" s="66"/>
      <c r="G62" s="53">
        <f t="shared" si="1"/>
        <v>0</v>
      </c>
      <c r="H62" s="53">
        <f t="shared" si="2"/>
        <v>0</v>
      </c>
      <c r="I62" s="53">
        <f t="shared" si="3"/>
        <v>0</v>
      </c>
      <c r="J62" s="54">
        <v>0.2</v>
      </c>
      <c r="K62" s="52">
        <f t="shared" si="14"/>
        <v>0</v>
      </c>
      <c r="L62" s="15">
        <f t="shared" si="4"/>
        <v>0</v>
      </c>
      <c r="M62" s="15">
        <f t="shared" si="5"/>
        <v>0</v>
      </c>
      <c r="N62" s="15">
        <f t="shared" si="6"/>
        <v>0</v>
      </c>
      <c r="O62" s="54">
        <f t="shared" si="7"/>
        <v>0.2</v>
      </c>
      <c r="P62" s="54"/>
    </row>
    <row r="63" spans="1:100" ht="12.6" customHeight="1">
      <c r="A63" s="31">
        <v>45809</v>
      </c>
      <c r="B63" s="19" t="s">
        <v>53</v>
      </c>
      <c r="C63" s="19" t="str">
        <f>C62</f>
        <v>4 x 6 x 330ml</v>
      </c>
      <c r="D63" s="18">
        <v>12</v>
      </c>
      <c r="E63" s="20">
        <v>29.655000000000005</v>
      </c>
      <c r="F63" s="66"/>
      <c r="G63" s="53">
        <f t="shared" si="1"/>
        <v>0</v>
      </c>
      <c r="H63" s="53">
        <f t="shared" si="2"/>
        <v>0</v>
      </c>
      <c r="I63" s="53">
        <f t="shared" si="3"/>
        <v>0</v>
      </c>
      <c r="J63" s="54">
        <v>0.2</v>
      </c>
      <c r="K63" s="52">
        <f t="shared" si="14"/>
        <v>0</v>
      </c>
      <c r="L63" s="15">
        <f t="shared" si="4"/>
        <v>0</v>
      </c>
      <c r="M63" s="15">
        <f t="shared" si="5"/>
        <v>0</v>
      </c>
      <c r="N63" s="15">
        <f t="shared" si="6"/>
        <v>0</v>
      </c>
      <c r="O63" s="54">
        <f t="shared" si="7"/>
        <v>0.2</v>
      </c>
      <c r="P63" s="54"/>
    </row>
    <row r="64" spans="1:100" ht="12.6" customHeight="1">
      <c r="A64" s="25">
        <v>45658</v>
      </c>
      <c r="B64" s="19" t="s">
        <v>54</v>
      </c>
      <c r="C64" s="19" t="str">
        <f>C62</f>
        <v>4 x 6 x 330ml</v>
      </c>
      <c r="D64" s="18">
        <v>8</v>
      </c>
      <c r="E64" s="20">
        <v>38.655000000000001</v>
      </c>
      <c r="F64" s="66"/>
      <c r="G64" s="53">
        <f t="shared" si="1"/>
        <v>0</v>
      </c>
      <c r="H64" s="53">
        <f t="shared" si="2"/>
        <v>0</v>
      </c>
      <c r="I64" s="53">
        <f t="shared" si="3"/>
        <v>0</v>
      </c>
      <c r="J64" s="54">
        <v>0.2</v>
      </c>
      <c r="K64" s="52">
        <f t="shared" si="14"/>
        <v>0</v>
      </c>
      <c r="L64" s="15">
        <f t="shared" si="4"/>
        <v>0</v>
      </c>
      <c r="M64" s="15">
        <f t="shared" si="5"/>
        <v>0</v>
      </c>
      <c r="N64" s="15">
        <f t="shared" si="6"/>
        <v>0</v>
      </c>
      <c r="O64" s="54">
        <f t="shared" si="7"/>
        <v>0.2</v>
      </c>
      <c r="P64" s="54"/>
    </row>
    <row r="65" spans="1:100" ht="12.6" customHeight="1">
      <c r="A65" s="26"/>
      <c r="B65" s="15"/>
      <c r="C65" s="15"/>
      <c r="D65" s="18"/>
      <c r="E65" s="20"/>
      <c r="F65" s="66"/>
      <c r="G65" s="53"/>
      <c r="H65" s="53"/>
      <c r="I65" s="53"/>
      <c r="J65" s="15"/>
      <c r="K65" s="15"/>
      <c r="L65" s="15"/>
      <c r="M65" s="15"/>
      <c r="N65" s="15"/>
      <c r="O65" s="54"/>
      <c r="P65" s="54"/>
    </row>
    <row r="66" spans="1:100" s="10" customFormat="1" ht="12.6" customHeight="1">
      <c r="A66" s="40"/>
      <c r="B66" s="21" t="s">
        <v>55</v>
      </c>
      <c r="C66" s="21"/>
      <c r="D66" s="21"/>
      <c r="E66" s="24"/>
      <c r="F66" s="69"/>
      <c r="G66" s="55"/>
      <c r="H66" s="55"/>
      <c r="I66" s="55"/>
      <c r="J66" s="28"/>
      <c r="K66" s="57"/>
      <c r="L66" s="21"/>
      <c r="M66" s="21"/>
      <c r="N66" s="21"/>
      <c r="O66" s="58"/>
      <c r="P66" s="58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  <c r="CH66" s="21"/>
      <c r="CI66" s="21"/>
      <c r="CJ66" s="21"/>
      <c r="CK66" s="21"/>
      <c r="CL66" s="21"/>
      <c r="CM66" s="21"/>
      <c r="CN66" s="21"/>
      <c r="CO66" s="21"/>
      <c r="CP66" s="21"/>
      <c r="CQ66" s="21"/>
      <c r="CR66" s="21"/>
      <c r="CS66" s="21"/>
      <c r="CT66" s="21"/>
      <c r="CU66" s="21"/>
      <c r="CV66" s="21"/>
    </row>
    <row r="67" spans="1:100" ht="12.6" customHeight="1">
      <c r="A67" s="41"/>
      <c r="B67" s="42"/>
      <c r="C67" s="15"/>
      <c r="D67" s="15"/>
      <c r="E67" s="20"/>
      <c r="F67" s="70"/>
      <c r="G67" s="53"/>
      <c r="H67" s="53"/>
      <c r="I67" s="53"/>
      <c r="J67" s="30"/>
      <c r="K67" s="52"/>
      <c r="L67" s="15"/>
      <c r="M67" s="15"/>
      <c r="N67" s="15"/>
      <c r="O67" s="54"/>
      <c r="P67" s="54"/>
    </row>
    <row r="68" spans="1:100" ht="12.6" customHeight="1">
      <c r="A68" s="43">
        <v>45644</v>
      </c>
      <c r="B68" s="42" t="s">
        <v>56</v>
      </c>
      <c r="C68" s="15" t="s">
        <v>57</v>
      </c>
      <c r="D68" s="18">
        <v>2</v>
      </c>
      <c r="E68" s="20">
        <v>31.98</v>
      </c>
      <c r="F68" s="70"/>
      <c r="G68" s="53">
        <f t="shared" si="1"/>
        <v>0</v>
      </c>
      <c r="H68" s="53">
        <f t="shared" si="2"/>
        <v>0</v>
      </c>
      <c r="I68" s="53">
        <f t="shared" si="3"/>
        <v>0</v>
      </c>
      <c r="J68" s="54">
        <v>0.2</v>
      </c>
      <c r="K68" s="52">
        <f t="shared" ref="K68:K75" si="15">$F$305</f>
        <v>0</v>
      </c>
      <c r="L68" s="15">
        <f t="shared" si="4"/>
        <v>0</v>
      </c>
      <c r="M68" s="15">
        <f t="shared" si="5"/>
        <v>0</v>
      </c>
      <c r="N68" s="15">
        <f t="shared" si="6"/>
        <v>0</v>
      </c>
      <c r="O68" s="54">
        <f t="shared" si="7"/>
        <v>0.2</v>
      </c>
      <c r="P68" s="54"/>
    </row>
    <row r="69" spans="1:100" ht="12.6" customHeight="1">
      <c r="A69" s="43">
        <v>45663</v>
      </c>
      <c r="B69" s="42" t="s">
        <v>58</v>
      </c>
      <c r="C69" s="15" t="s">
        <v>57</v>
      </c>
      <c r="D69" s="18">
        <v>2</v>
      </c>
      <c r="E69" s="20">
        <v>31.98</v>
      </c>
      <c r="F69" s="70"/>
      <c r="G69" s="53">
        <f t="shared" si="1"/>
        <v>0</v>
      </c>
      <c r="H69" s="53">
        <f t="shared" si="2"/>
        <v>0</v>
      </c>
      <c r="I69" s="53">
        <f t="shared" si="3"/>
        <v>0</v>
      </c>
      <c r="J69" s="54">
        <v>0.2</v>
      </c>
      <c r="K69" s="52">
        <f t="shared" si="15"/>
        <v>0</v>
      </c>
      <c r="L69" s="15">
        <f t="shared" si="4"/>
        <v>0</v>
      </c>
      <c r="M69" s="15">
        <f t="shared" si="5"/>
        <v>0</v>
      </c>
      <c r="N69" s="15">
        <f t="shared" si="6"/>
        <v>0</v>
      </c>
      <c r="O69" s="54">
        <f t="shared" si="7"/>
        <v>0.2</v>
      </c>
      <c r="P69" s="54"/>
    </row>
    <row r="70" spans="1:100" ht="12.6" customHeight="1">
      <c r="A70" s="43">
        <v>45692</v>
      </c>
      <c r="B70" s="42" t="s">
        <v>59</v>
      </c>
      <c r="C70" s="15" t="s">
        <v>57</v>
      </c>
      <c r="D70" s="18">
        <v>2</v>
      </c>
      <c r="E70" s="20">
        <v>31.98</v>
      </c>
      <c r="F70" s="70"/>
      <c r="G70" s="53">
        <f t="shared" si="1"/>
        <v>0</v>
      </c>
      <c r="H70" s="53">
        <f t="shared" si="2"/>
        <v>0</v>
      </c>
      <c r="I70" s="53">
        <f t="shared" si="3"/>
        <v>0</v>
      </c>
      <c r="J70" s="54">
        <v>0.2</v>
      </c>
      <c r="K70" s="52">
        <f t="shared" si="15"/>
        <v>0</v>
      </c>
      <c r="L70" s="15">
        <f t="shared" si="4"/>
        <v>0</v>
      </c>
      <c r="M70" s="15">
        <f t="shared" si="5"/>
        <v>0</v>
      </c>
      <c r="N70" s="15">
        <f t="shared" si="6"/>
        <v>0</v>
      </c>
      <c r="O70" s="54">
        <f t="shared" si="7"/>
        <v>0.2</v>
      </c>
      <c r="P70" s="54"/>
    </row>
    <row r="71" spans="1:100" ht="12.6" customHeight="1">
      <c r="A71" s="43">
        <v>45637</v>
      </c>
      <c r="B71" s="42" t="s">
        <v>60</v>
      </c>
      <c r="C71" s="15" t="s">
        <v>57</v>
      </c>
      <c r="D71" s="18">
        <v>2</v>
      </c>
      <c r="E71" s="20">
        <v>31.98</v>
      </c>
      <c r="F71" s="70"/>
      <c r="G71" s="53">
        <f t="shared" si="1"/>
        <v>0</v>
      </c>
      <c r="H71" s="53">
        <f t="shared" si="2"/>
        <v>0</v>
      </c>
      <c r="I71" s="53">
        <f t="shared" si="3"/>
        <v>0</v>
      </c>
      <c r="J71" s="54">
        <v>0.2</v>
      </c>
      <c r="K71" s="52">
        <f t="shared" si="15"/>
        <v>0</v>
      </c>
      <c r="L71" s="15">
        <f t="shared" si="4"/>
        <v>0</v>
      </c>
      <c r="M71" s="15">
        <f t="shared" si="5"/>
        <v>0</v>
      </c>
      <c r="N71" s="15">
        <f t="shared" si="6"/>
        <v>0</v>
      </c>
      <c r="O71" s="54">
        <f t="shared" si="7"/>
        <v>0.2</v>
      </c>
      <c r="P71" s="54"/>
    </row>
    <row r="72" spans="1:100" ht="12.6" customHeight="1">
      <c r="A72" s="43">
        <v>45673</v>
      </c>
      <c r="B72" s="42" t="s">
        <v>61</v>
      </c>
      <c r="C72" s="15" t="s">
        <v>57</v>
      </c>
      <c r="D72" s="18">
        <v>2</v>
      </c>
      <c r="E72" s="20">
        <v>31.98</v>
      </c>
      <c r="F72" s="70"/>
      <c r="G72" s="53">
        <f t="shared" si="1"/>
        <v>0</v>
      </c>
      <c r="H72" s="53">
        <f t="shared" si="2"/>
        <v>0</v>
      </c>
      <c r="I72" s="53">
        <f t="shared" si="3"/>
        <v>0</v>
      </c>
      <c r="J72" s="54">
        <v>0.2</v>
      </c>
      <c r="K72" s="52">
        <f t="shared" si="15"/>
        <v>0</v>
      </c>
      <c r="L72" s="15">
        <f t="shared" si="4"/>
        <v>0</v>
      </c>
      <c r="M72" s="15">
        <f t="shared" si="5"/>
        <v>0</v>
      </c>
      <c r="N72" s="15">
        <f t="shared" si="6"/>
        <v>0</v>
      </c>
      <c r="O72" s="54">
        <f t="shared" si="7"/>
        <v>0.2</v>
      </c>
      <c r="P72" s="54"/>
    </row>
    <row r="73" spans="1:100" ht="12.6" customHeight="1">
      <c r="A73" s="43">
        <v>45687</v>
      </c>
      <c r="B73" s="42" t="s">
        <v>62</v>
      </c>
      <c r="C73" s="15" t="s">
        <v>57</v>
      </c>
      <c r="D73" s="18">
        <v>2</v>
      </c>
      <c r="E73" s="20">
        <v>31.98</v>
      </c>
      <c r="F73" s="70"/>
      <c r="G73" s="53">
        <f t="shared" si="1"/>
        <v>0</v>
      </c>
      <c r="H73" s="53">
        <f t="shared" si="2"/>
        <v>0</v>
      </c>
      <c r="I73" s="53">
        <f t="shared" si="3"/>
        <v>0</v>
      </c>
      <c r="J73" s="54">
        <v>0.2</v>
      </c>
      <c r="K73" s="52">
        <f t="shared" si="15"/>
        <v>0</v>
      </c>
      <c r="L73" s="15">
        <f t="shared" si="4"/>
        <v>0</v>
      </c>
      <c r="M73" s="15">
        <f t="shared" si="5"/>
        <v>0</v>
      </c>
      <c r="N73" s="15">
        <f t="shared" si="6"/>
        <v>0</v>
      </c>
      <c r="O73" s="54">
        <f t="shared" si="7"/>
        <v>0.2</v>
      </c>
      <c r="P73" s="54"/>
    </row>
    <row r="74" spans="1:100" ht="12.6" customHeight="1">
      <c r="A74" s="43">
        <f>A75</f>
        <v>45606</v>
      </c>
      <c r="B74" s="42" t="s">
        <v>63</v>
      </c>
      <c r="C74" s="15" t="s">
        <v>57</v>
      </c>
      <c r="D74" s="18">
        <v>2</v>
      </c>
      <c r="E74" s="20">
        <v>31.98</v>
      </c>
      <c r="F74" s="70"/>
      <c r="G74" s="53">
        <f t="shared" si="1"/>
        <v>0</v>
      </c>
      <c r="H74" s="53">
        <f t="shared" si="2"/>
        <v>0</v>
      </c>
      <c r="I74" s="53">
        <f t="shared" si="3"/>
        <v>0</v>
      </c>
      <c r="J74" s="54">
        <v>0.2</v>
      </c>
      <c r="K74" s="52">
        <f t="shared" si="15"/>
        <v>0</v>
      </c>
      <c r="L74" s="15">
        <f t="shared" si="4"/>
        <v>0</v>
      </c>
      <c r="M74" s="15">
        <f t="shared" si="5"/>
        <v>0</v>
      </c>
      <c r="N74" s="15">
        <f t="shared" si="6"/>
        <v>0</v>
      </c>
      <c r="O74" s="54">
        <f t="shared" si="7"/>
        <v>0.2</v>
      </c>
      <c r="P74" s="54"/>
    </row>
    <row r="75" spans="1:100" ht="12.6" customHeight="1">
      <c r="A75" s="43">
        <v>45606</v>
      </c>
      <c r="B75" s="42" t="s">
        <v>64</v>
      </c>
      <c r="C75" s="15" t="s">
        <v>57</v>
      </c>
      <c r="D75" s="18">
        <v>3</v>
      </c>
      <c r="E75" s="20">
        <v>31.98</v>
      </c>
      <c r="F75" s="70"/>
      <c r="G75" s="53">
        <f t="shared" si="1"/>
        <v>0</v>
      </c>
      <c r="H75" s="53">
        <f t="shared" si="2"/>
        <v>0</v>
      </c>
      <c r="I75" s="53">
        <f t="shared" si="3"/>
        <v>0</v>
      </c>
      <c r="J75" s="54">
        <v>0.2</v>
      </c>
      <c r="K75" s="52">
        <f t="shared" si="15"/>
        <v>0</v>
      </c>
      <c r="L75" s="15">
        <f t="shared" si="4"/>
        <v>0</v>
      </c>
      <c r="M75" s="15">
        <f t="shared" si="5"/>
        <v>0</v>
      </c>
      <c r="N75" s="15">
        <f t="shared" si="6"/>
        <v>0</v>
      </c>
      <c r="O75" s="54">
        <f t="shared" si="7"/>
        <v>0.2</v>
      </c>
      <c r="P75" s="54"/>
    </row>
    <row r="76" spans="1:100" ht="12.6" customHeight="1">
      <c r="A76" s="41"/>
      <c r="B76" s="42"/>
      <c r="C76" s="15"/>
      <c r="D76" s="18"/>
      <c r="E76" s="20"/>
      <c r="F76" s="66"/>
      <c r="G76" s="53"/>
      <c r="H76" s="53"/>
      <c r="I76" s="53"/>
      <c r="J76" s="15"/>
      <c r="K76" s="52"/>
      <c r="L76" s="15"/>
      <c r="M76" s="15"/>
      <c r="N76" s="15"/>
      <c r="O76" s="54"/>
      <c r="P76" s="54"/>
    </row>
    <row r="77" spans="1:100" s="10" customFormat="1" ht="12.6" customHeight="1">
      <c r="A77" s="44"/>
      <c r="B77" s="21" t="s">
        <v>65</v>
      </c>
      <c r="C77" s="21"/>
      <c r="D77" s="23"/>
      <c r="E77" s="24"/>
      <c r="F77" s="67"/>
      <c r="G77" s="55"/>
      <c r="H77" s="55"/>
      <c r="I77" s="55"/>
      <c r="J77" s="28"/>
      <c r="K77" s="57"/>
      <c r="L77" s="21"/>
      <c r="M77" s="21"/>
      <c r="N77" s="21"/>
      <c r="O77" s="58"/>
      <c r="P77" s="58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1"/>
      <c r="CG77" s="21"/>
      <c r="CH77" s="21"/>
      <c r="CI77" s="21"/>
      <c r="CJ77" s="21"/>
      <c r="CK77" s="21"/>
      <c r="CL77" s="21"/>
      <c r="CM77" s="21"/>
      <c r="CN77" s="21"/>
      <c r="CO77" s="21"/>
      <c r="CP77" s="21"/>
      <c r="CQ77" s="21"/>
      <c r="CR77" s="21"/>
      <c r="CS77" s="21"/>
      <c r="CT77" s="21"/>
      <c r="CU77" s="21"/>
      <c r="CV77" s="21"/>
    </row>
    <row r="78" spans="1:100" ht="12.6" customHeight="1">
      <c r="A78" s="26"/>
      <c r="B78" s="42"/>
      <c r="C78" s="15"/>
      <c r="D78" s="18"/>
      <c r="E78" s="20"/>
      <c r="F78" s="66"/>
      <c r="G78" s="53"/>
      <c r="H78" s="53"/>
      <c r="I78" s="53"/>
      <c r="J78" s="30"/>
      <c r="K78" s="52"/>
      <c r="L78" s="15"/>
      <c r="M78" s="15"/>
      <c r="N78" s="15"/>
      <c r="O78" s="54"/>
      <c r="P78" s="54"/>
    </row>
    <row r="79" spans="1:100" ht="12.6" customHeight="1">
      <c r="A79" s="43">
        <v>45599</v>
      </c>
      <c r="B79" s="42" t="s">
        <v>66</v>
      </c>
      <c r="C79" s="15" t="s">
        <v>67</v>
      </c>
      <c r="D79" s="18">
        <v>1</v>
      </c>
      <c r="E79" s="20">
        <v>32.355000000000004</v>
      </c>
      <c r="F79" s="70"/>
      <c r="G79" s="53">
        <f t="shared" ref="G79:G142" si="16">E79*F79</f>
        <v>0</v>
      </c>
      <c r="H79" s="53">
        <f t="shared" ref="H79:H142" si="17">G79*J79</f>
        <v>0</v>
      </c>
      <c r="I79" s="53">
        <f t="shared" ref="I79:I142" si="18">G79+H79</f>
        <v>0</v>
      </c>
      <c r="J79" s="54">
        <v>0.2</v>
      </c>
      <c r="K79" s="52">
        <f t="shared" ref="K79:K80" si="19">$F$305</f>
        <v>0</v>
      </c>
      <c r="L79" s="15">
        <f t="shared" ref="L79:L142" si="20">G79*(1-$F$305)</f>
        <v>0</v>
      </c>
      <c r="M79" s="15">
        <f t="shared" ref="M79:M142" si="21">L79*J79</f>
        <v>0</v>
      </c>
      <c r="N79" s="15">
        <f t="shared" ref="N79:N142" si="22">L79+M79</f>
        <v>0</v>
      </c>
      <c r="O79" s="54">
        <f t="shared" ref="O79:O142" si="23">J79</f>
        <v>0.2</v>
      </c>
      <c r="P79" s="54"/>
    </row>
    <row r="80" spans="1:100" ht="12.6" customHeight="1">
      <c r="A80" s="43">
        <v>45601</v>
      </c>
      <c r="B80" s="42" t="s">
        <v>68</v>
      </c>
      <c r="C80" s="15" t="s">
        <v>67</v>
      </c>
      <c r="D80" s="18">
        <v>2</v>
      </c>
      <c r="E80" s="20">
        <v>32.355000000000004</v>
      </c>
      <c r="F80" s="70"/>
      <c r="G80" s="53">
        <f t="shared" si="16"/>
        <v>0</v>
      </c>
      <c r="H80" s="53">
        <f t="shared" si="17"/>
        <v>0</v>
      </c>
      <c r="I80" s="53">
        <f t="shared" si="18"/>
        <v>0</v>
      </c>
      <c r="J80" s="54">
        <v>0.2</v>
      </c>
      <c r="K80" s="52">
        <f t="shared" si="19"/>
        <v>0</v>
      </c>
      <c r="L80" s="15">
        <f t="shared" si="20"/>
        <v>0</v>
      </c>
      <c r="M80" s="15">
        <f t="shared" si="21"/>
        <v>0</v>
      </c>
      <c r="N80" s="15">
        <f t="shared" si="22"/>
        <v>0</v>
      </c>
      <c r="O80" s="54">
        <f t="shared" si="23"/>
        <v>0.2</v>
      </c>
      <c r="P80" s="54"/>
    </row>
    <row r="81" spans="1:100" ht="12.6" customHeight="1">
      <c r="A81" s="41"/>
      <c r="B81" s="42"/>
      <c r="C81" s="15"/>
      <c r="D81" s="18"/>
      <c r="E81" s="20"/>
      <c r="F81" s="66"/>
      <c r="G81" s="53"/>
      <c r="H81" s="53"/>
      <c r="I81" s="53"/>
      <c r="J81" s="15"/>
      <c r="K81" s="52"/>
      <c r="L81" s="15"/>
      <c r="M81" s="15"/>
      <c r="N81" s="15"/>
      <c r="O81" s="54"/>
      <c r="P81" s="54"/>
    </row>
    <row r="82" spans="1:100" s="10" customFormat="1" ht="12.6" customHeight="1">
      <c r="A82" s="40"/>
      <c r="B82" s="21" t="s">
        <v>69</v>
      </c>
      <c r="C82" s="21"/>
      <c r="D82" s="23"/>
      <c r="E82" s="24"/>
      <c r="F82" s="67"/>
      <c r="G82" s="55"/>
      <c r="H82" s="55"/>
      <c r="I82" s="55"/>
      <c r="J82" s="28"/>
      <c r="K82" s="57"/>
      <c r="L82" s="21"/>
      <c r="M82" s="21"/>
      <c r="N82" s="21"/>
      <c r="O82" s="58"/>
      <c r="P82" s="58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  <c r="CA82" s="21"/>
      <c r="CB82" s="21"/>
      <c r="CC82" s="21"/>
      <c r="CD82" s="21"/>
      <c r="CE82" s="21"/>
      <c r="CF82" s="21"/>
      <c r="CG82" s="21"/>
      <c r="CH82" s="21"/>
      <c r="CI82" s="21"/>
      <c r="CJ82" s="21"/>
      <c r="CK82" s="21"/>
      <c r="CL82" s="21"/>
      <c r="CM82" s="21"/>
      <c r="CN82" s="21"/>
      <c r="CO82" s="21"/>
      <c r="CP82" s="21"/>
      <c r="CQ82" s="21"/>
      <c r="CR82" s="21"/>
      <c r="CS82" s="21"/>
      <c r="CT82" s="21"/>
      <c r="CU82" s="21"/>
      <c r="CV82" s="21"/>
    </row>
    <row r="83" spans="1:100" ht="12.6" customHeight="1">
      <c r="A83" s="41"/>
      <c r="B83" s="42"/>
      <c r="C83" s="15"/>
      <c r="D83" s="18"/>
      <c r="E83" s="20"/>
      <c r="F83" s="66"/>
      <c r="G83" s="53"/>
      <c r="H83" s="53"/>
      <c r="I83" s="53"/>
      <c r="J83" s="15"/>
      <c r="K83" s="52"/>
      <c r="L83" s="15"/>
      <c r="M83" s="15"/>
      <c r="N83" s="15"/>
      <c r="O83" s="54"/>
      <c r="P83" s="54"/>
    </row>
    <row r="84" spans="1:100" ht="12.6" customHeight="1">
      <c r="A84" s="43">
        <v>45693</v>
      </c>
      <c r="B84" s="42" t="s">
        <v>70</v>
      </c>
      <c r="C84" s="15" t="s">
        <v>67</v>
      </c>
      <c r="D84" s="18">
        <v>2</v>
      </c>
      <c r="E84" s="20">
        <v>34.980000000000004</v>
      </c>
      <c r="F84" s="70"/>
      <c r="G84" s="53">
        <f t="shared" si="16"/>
        <v>0</v>
      </c>
      <c r="H84" s="53">
        <f t="shared" si="17"/>
        <v>0</v>
      </c>
      <c r="I84" s="53">
        <f t="shared" si="18"/>
        <v>0</v>
      </c>
      <c r="J84" s="54">
        <v>0.2</v>
      </c>
      <c r="K84" s="52">
        <f t="shared" ref="K84:K96" si="24">$F$305</f>
        <v>0</v>
      </c>
      <c r="L84" s="15">
        <f t="shared" si="20"/>
        <v>0</v>
      </c>
      <c r="M84" s="15">
        <f t="shared" si="21"/>
        <v>0</v>
      </c>
      <c r="N84" s="15">
        <f t="shared" si="22"/>
        <v>0</v>
      </c>
      <c r="O84" s="54">
        <f t="shared" si="23"/>
        <v>0.2</v>
      </c>
      <c r="P84" s="54"/>
    </row>
    <row r="85" spans="1:100" ht="12.6" customHeight="1">
      <c r="A85" s="43">
        <v>45733</v>
      </c>
      <c r="B85" s="42" t="s">
        <v>71</v>
      </c>
      <c r="C85" s="15" t="s">
        <v>72</v>
      </c>
      <c r="D85" s="18">
        <v>6</v>
      </c>
      <c r="E85" s="20">
        <v>27.900000000000002</v>
      </c>
      <c r="F85" s="70"/>
      <c r="G85" s="53">
        <f t="shared" si="16"/>
        <v>0</v>
      </c>
      <c r="H85" s="53">
        <f t="shared" si="17"/>
        <v>0</v>
      </c>
      <c r="I85" s="53">
        <f t="shared" si="18"/>
        <v>0</v>
      </c>
      <c r="J85" s="54">
        <v>0.2</v>
      </c>
      <c r="K85" s="52">
        <f t="shared" si="24"/>
        <v>0</v>
      </c>
      <c r="L85" s="15">
        <f t="shared" si="20"/>
        <v>0</v>
      </c>
      <c r="M85" s="15">
        <f t="shared" si="21"/>
        <v>0</v>
      </c>
      <c r="N85" s="15">
        <f t="shared" si="22"/>
        <v>0</v>
      </c>
      <c r="O85" s="54">
        <f t="shared" si="23"/>
        <v>0.2</v>
      </c>
      <c r="P85" s="54"/>
    </row>
    <row r="86" spans="1:100" ht="12.6" customHeight="1">
      <c r="A86" s="43">
        <v>45641</v>
      </c>
      <c r="B86" s="42" t="s">
        <v>73</v>
      </c>
      <c r="C86" s="15" t="s">
        <v>72</v>
      </c>
      <c r="D86" s="18">
        <v>2</v>
      </c>
      <c r="E86" s="20">
        <v>27.900000000000002</v>
      </c>
      <c r="F86" s="70"/>
      <c r="G86" s="53">
        <f t="shared" si="16"/>
        <v>0</v>
      </c>
      <c r="H86" s="53">
        <f t="shared" si="17"/>
        <v>0</v>
      </c>
      <c r="I86" s="53">
        <f t="shared" si="18"/>
        <v>0</v>
      </c>
      <c r="J86" s="54">
        <v>0.2</v>
      </c>
      <c r="K86" s="52">
        <f t="shared" si="24"/>
        <v>0</v>
      </c>
      <c r="L86" s="15">
        <f t="shared" si="20"/>
        <v>0</v>
      </c>
      <c r="M86" s="15">
        <f t="shared" si="21"/>
        <v>0</v>
      </c>
      <c r="N86" s="15">
        <f t="shared" si="22"/>
        <v>0</v>
      </c>
      <c r="O86" s="54">
        <f t="shared" si="23"/>
        <v>0.2</v>
      </c>
      <c r="P86" s="54"/>
    </row>
    <row r="87" spans="1:100" ht="12.6" customHeight="1">
      <c r="A87" s="43">
        <v>45667</v>
      </c>
      <c r="B87" s="42" t="s">
        <v>74</v>
      </c>
      <c r="C87" s="15" t="s">
        <v>72</v>
      </c>
      <c r="D87" s="18">
        <v>2</v>
      </c>
      <c r="E87" s="20">
        <v>27.900000000000002</v>
      </c>
      <c r="F87" s="70"/>
      <c r="G87" s="53">
        <f t="shared" si="16"/>
        <v>0</v>
      </c>
      <c r="H87" s="53">
        <f t="shared" si="17"/>
        <v>0</v>
      </c>
      <c r="I87" s="53">
        <f t="shared" si="18"/>
        <v>0</v>
      </c>
      <c r="J87" s="54">
        <v>0.2</v>
      </c>
      <c r="K87" s="52">
        <f t="shared" si="24"/>
        <v>0</v>
      </c>
      <c r="L87" s="15">
        <f t="shared" si="20"/>
        <v>0</v>
      </c>
      <c r="M87" s="15">
        <f t="shared" si="21"/>
        <v>0</v>
      </c>
      <c r="N87" s="15">
        <f t="shared" si="22"/>
        <v>0</v>
      </c>
      <c r="O87" s="54">
        <f t="shared" si="23"/>
        <v>0.2</v>
      </c>
      <c r="P87" s="54"/>
    </row>
    <row r="88" spans="1:100" ht="12.6" customHeight="1">
      <c r="A88" s="43">
        <v>45641</v>
      </c>
      <c r="B88" s="42" t="s">
        <v>75</v>
      </c>
      <c r="C88" s="15" t="s">
        <v>72</v>
      </c>
      <c r="D88" s="18">
        <v>2</v>
      </c>
      <c r="E88" s="20">
        <v>27.900000000000002</v>
      </c>
      <c r="F88" s="70"/>
      <c r="G88" s="53">
        <f t="shared" si="16"/>
        <v>0</v>
      </c>
      <c r="H88" s="53">
        <f t="shared" si="17"/>
        <v>0</v>
      </c>
      <c r="I88" s="53">
        <f t="shared" si="18"/>
        <v>0</v>
      </c>
      <c r="J88" s="54">
        <v>0.2</v>
      </c>
      <c r="K88" s="52">
        <f t="shared" si="24"/>
        <v>0</v>
      </c>
      <c r="L88" s="15">
        <f t="shared" si="20"/>
        <v>0</v>
      </c>
      <c r="M88" s="15">
        <f t="shared" si="21"/>
        <v>0</v>
      </c>
      <c r="N88" s="15">
        <f t="shared" si="22"/>
        <v>0</v>
      </c>
      <c r="O88" s="54">
        <f t="shared" si="23"/>
        <v>0.2</v>
      </c>
      <c r="P88" s="54"/>
    </row>
    <row r="89" spans="1:100" ht="12.6" customHeight="1">
      <c r="A89" s="43">
        <v>45673</v>
      </c>
      <c r="B89" s="42" t="s">
        <v>76</v>
      </c>
      <c r="C89" s="15" t="s">
        <v>72</v>
      </c>
      <c r="D89" s="18">
        <v>2</v>
      </c>
      <c r="E89" s="20">
        <v>27.900000000000002</v>
      </c>
      <c r="F89" s="70"/>
      <c r="G89" s="53">
        <f t="shared" si="16"/>
        <v>0</v>
      </c>
      <c r="H89" s="53">
        <f t="shared" si="17"/>
        <v>0</v>
      </c>
      <c r="I89" s="53">
        <f t="shared" si="18"/>
        <v>0</v>
      </c>
      <c r="J89" s="54">
        <v>0.2</v>
      </c>
      <c r="K89" s="52">
        <f t="shared" si="24"/>
        <v>0</v>
      </c>
      <c r="L89" s="15">
        <f t="shared" si="20"/>
        <v>0</v>
      </c>
      <c r="M89" s="15">
        <f t="shared" si="21"/>
        <v>0</v>
      </c>
      <c r="N89" s="15">
        <f t="shared" si="22"/>
        <v>0</v>
      </c>
      <c r="O89" s="54">
        <f t="shared" si="23"/>
        <v>0.2</v>
      </c>
      <c r="P89" s="54"/>
    </row>
    <row r="90" spans="1:100" ht="12.6" customHeight="1">
      <c r="A90" s="43">
        <v>45689</v>
      </c>
      <c r="B90" s="42" t="s">
        <v>77</v>
      </c>
      <c r="C90" s="15" t="s">
        <v>72</v>
      </c>
      <c r="D90" s="18">
        <v>2</v>
      </c>
      <c r="E90" s="20">
        <v>27.900000000000002</v>
      </c>
      <c r="F90" s="70"/>
      <c r="G90" s="53">
        <f t="shared" si="16"/>
        <v>0</v>
      </c>
      <c r="H90" s="53">
        <f t="shared" si="17"/>
        <v>0</v>
      </c>
      <c r="I90" s="53">
        <f t="shared" si="18"/>
        <v>0</v>
      </c>
      <c r="J90" s="54">
        <v>0.2</v>
      </c>
      <c r="K90" s="52">
        <f t="shared" si="24"/>
        <v>0</v>
      </c>
      <c r="L90" s="15">
        <f t="shared" si="20"/>
        <v>0</v>
      </c>
      <c r="M90" s="15">
        <f t="shared" si="21"/>
        <v>0</v>
      </c>
      <c r="N90" s="15">
        <f t="shared" si="22"/>
        <v>0</v>
      </c>
      <c r="O90" s="54">
        <f t="shared" si="23"/>
        <v>0.2</v>
      </c>
      <c r="P90" s="54"/>
    </row>
    <row r="91" spans="1:100" ht="12.6" customHeight="1">
      <c r="A91" s="43">
        <v>45570</v>
      </c>
      <c r="B91" s="42" t="s">
        <v>78</v>
      </c>
      <c r="C91" s="15" t="s">
        <v>72</v>
      </c>
      <c r="D91" s="18">
        <v>4</v>
      </c>
      <c r="E91" s="20">
        <v>33.480000000000004</v>
      </c>
      <c r="F91" s="70"/>
      <c r="G91" s="53">
        <f t="shared" si="16"/>
        <v>0</v>
      </c>
      <c r="H91" s="53">
        <f t="shared" si="17"/>
        <v>0</v>
      </c>
      <c r="I91" s="53">
        <f t="shared" si="18"/>
        <v>0</v>
      </c>
      <c r="J91" s="54">
        <v>0.2</v>
      </c>
      <c r="K91" s="52">
        <f t="shared" si="24"/>
        <v>0</v>
      </c>
      <c r="L91" s="15">
        <f t="shared" si="20"/>
        <v>0</v>
      </c>
      <c r="M91" s="15">
        <f t="shared" si="21"/>
        <v>0</v>
      </c>
      <c r="N91" s="15">
        <f t="shared" si="22"/>
        <v>0</v>
      </c>
      <c r="O91" s="54">
        <f t="shared" si="23"/>
        <v>0.2</v>
      </c>
      <c r="P91" s="54"/>
    </row>
    <row r="92" spans="1:100" ht="12.6" customHeight="1">
      <c r="A92" s="43">
        <v>45598</v>
      </c>
      <c r="B92" s="42" t="s">
        <v>79</v>
      </c>
      <c r="C92" s="15" t="s">
        <v>72</v>
      </c>
      <c r="D92" s="18">
        <v>6</v>
      </c>
      <c r="E92" s="20">
        <v>33.480000000000004</v>
      </c>
      <c r="F92" s="70"/>
      <c r="G92" s="53">
        <f t="shared" si="16"/>
        <v>0</v>
      </c>
      <c r="H92" s="53">
        <f t="shared" si="17"/>
        <v>0</v>
      </c>
      <c r="I92" s="53">
        <f t="shared" si="18"/>
        <v>0</v>
      </c>
      <c r="J92" s="54">
        <v>0.2</v>
      </c>
      <c r="K92" s="52">
        <f t="shared" si="24"/>
        <v>0</v>
      </c>
      <c r="L92" s="15">
        <f t="shared" si="20"/>
        <v>0</v>
      </c>
      <c r="M92" s="15">
        <f t="shared" si="21"/>
        <v>0</v>
      </c>
      <c r="N92" s="15">
        <f t="shared" si="22"/>
        <v>0</v>
      </c>
      <c r="O92" s="54">
        <f t="shared" si="23"/>
        <v>0.2</v>
      </c>
      <c r="P92" s="54"/>
    </row>
    <row r="93" spans="1:100" ht="12.6" customHeight="1">
      <c r="A93" s="43">
        <v>45608</v>
      </c>
      <c r="B93" s="42" t="s">
        <v>80</v>
      </c>
      <c r="C93" s="15" t="s">
        <v>72</v>
      </c>
      <c r="D93" s="18">
        <v>2</v>
      </c>
      <c r="E93" s="20">
        <v>33.480000000000004</v>
      </c>
      <c r="F93" s="70"/>
      <c r="G93" s="53">
        <f t="shared" si="16"/>
        <v>0</v>
      </c>
      <c r="H93" s="53">
        <f t="shared" si="17"/>
        <v>0</v>
      </c>
      <c r="I93" s="53">
        <f t="shared" si="18"/>
        <v>0</v>
      </c>
      <c r="J93" s="54">
        <v>0.2</v>
      </c>
      <c r="K93" s="52">
        <f t="shared" si="24"/>
        <v>0</v>
      </c>
      <c r="L93" s="15">
        <f t="shared" si="20"/>
        <v>0</v>
      </c>
      <c r="M93" s="15">
        <f t="shared" si="21"/>
        <v>0</v>
      </c>
      <c r="N93" s="15">
        <f t="shared" si="22"/>
        <v>0</v>
      </c>
      <c r="O93" s="54">
        <f t="shared" si="23"/>
        <v>0.2</v>
      </c>
      <c r="P93" s="54"/>
    </row>
    <row r="94" spans="1:100" ht="12.6" customHeight="1">
      <c r="A94" s="43">
        <v>45553</v>
      </c>
      <c r="B94" s="42" t="s">
        <v>81</v>
      </c>
      <c r="C94" s="15" t="s">
        <v>82</v>
      </c>
      <c r="D94" s="18">
        <v>2</v>
      </c>
      <c r="E94" s="20">
        <v>53.88</v>
      </c>
      <c r="F94" s="70"/>
      <c r="G94" s="53">
        <f t="shared" si="16"/>
        <v>0</v>
      </c>
      <c r="H94" s="53">
        <f t="shared" si="17"/>
        <v>0</v>
      </c>
      <c r="I94" s="53">
        <f t="shared" si="18"/>
        <v>0</v>
      </c>
      <c r="J94" s="54">
        <v>0.2</v>
      </c>
      <c r="K94" s="52">
        <f t="shared" si="24"/>
        <v>0</v>
      </c>
      <c r="L94" s="15">
        <f t="shared" si="20"/>
        <v>0</v>
      </c>
      <c r="M94" s="15">
        <f t="shared" si="21"/>
        <v>0</v>
      </c>
      <c r="N94" s="15">
        <f t="shared" si="22"/>
        <v>0</v>
      </c>
      <c r="O94" s="54">
        <f t="shared" si="23"/>
        <v>0.2</v>
      </c>
      <c r="P94" s="54"/>
    </row>
    <row r="95" spans="1:100" ht="12.6" customHeight="1">
      <c r="A95" s="43">
        <v>45566</v>
      </c>
      <c r="B95" s="42" t="s">
        <v>83</v>
      </c>
      <c r="C95" s="15" t="s">
        <v>82</v>
      </c>
      <c r="D95" s="18">
        <v>2</v>
      </c>
      <c r="E95" s="20">
        <v>53.88</v>
      </c>
      <c r="F95" s="70"/>
      <c r="G95" s="53">
        <f t="shared" si="16"/>
        <v>0</v>
      </c>
      <c r="H95" s="53">
        <f t="shared" si="17"/>
        <v>0</v>
      </c>
      <c r="I95" s="53">
        <f t="shared" si="18"/>
        <v>0</v>
      </c>
      <c r="J95" s="54">
        <v>0.2</v>
      </c>
      <c r="K95" s="52">
        <f t="shared" si="24"/>
        <v>0</v>
      </c>
      <c r="L95" s="15">
        <f t="shared" si="20"/>
        <v>0</v>
      </c>
      <c r="M95" s="15">
        <f t="shared" si="21"/>
        <v>0</v>
      </c>
      <c r="N95" s="15">
        <f t="shared" si="22"/>
        <v>0</v>
      </c>
      <c r="O95" s="54">
        <f t="shared" si="23"/>
        <v>0.2</v>
      </c>
      <c r="P95" s="54"/>
    </row>
    <row r="96" spans="1:100" ht="12.6" customHeight="1">
      <c r="A96" s="43">
        <v>45560</v>
      </c>
      <c r="B96" s="42" t="s">
        <v>84</v>
      </c>
      <c r="C96" s="15" t="s">
        <v>82</v>
      </c>
      <c r="D96" s="18">
        <v>10</v>
      </c>
      <c r="E96" s="20">
        <v>53.88</v>
      </c>
      <c r="F96" s="70"/>
      <c r="G96" s="53">
        <f t="shared" si="16"/>
        <v>0</v>
      </c>
      <c r="H96" s="53">
        <f t="shared" si="17"/>
        <v>0</v>
      </c>
      <c r="I96" s="53">
        <f t="shared" si="18"/>
        <v>0</v>
      </c>
      <c r="J96" s="54">
        <v>0.2</v>
      </c>
      <c r="K96" s="52">
        <f t="shared" si="24"/>
        <v>0</v>
      </c>
      <c r="L96" s="15">
        <f t="shared" si="20"/>
        <v>0</v>
      </c>
      <c r="M96" s="15">
        <f t="shared" si="21"/>
        <v>0</v>
      </c>
      <c r="N96" s="15">
        <f t="shared" si="22"/>
        <v>0</v>
      </c>
      <c r="O96" s="54">
        <f t="shared" si="23"/>
        <v>0.2</v>
      </c>
      <c r="P96" s="54"/>
    </row>
    <row r="97" spans="1:100" ht="12.6" customHeight="1">
      <c r="A97" s="41"/>
      <c r="B97" s="42"/>
      <c r="C97" s="15"/>
      <c r="D97" s="18"/>
      <c r="E97" s="20"/>
      <c r="F97" s="70"/>
      <c r="G97" s="53"/>
      <c r="H97" s="53"/>
      <c r="I97" s="53"/>
      <c r="J97" s="15"/>
      <c r="K97" s="52"/>
      <c r="L97" s="15"/>
      <c r="M97" s="15"/>
      <c r="N97" s="15"/>
      <c r="O97" s="54"/>
      <c r="P97" s="54"/>
    </row>
    <row r="98" spans="1:100" s="10" customFormat="1" ht="12.6" customHeight="1">
      <c r="A98" s="40"/>
      <c r="B98" s="21" t="s">
        <v>85</v>
      </c>
      <c r="C98" s="21"/>
      <c r="D98" s="23"/>
      <c r="E98" s="24"/>
      <c r="F98" s="69"/>
      <c r="G98" s="55"/>
      <c r="H98" s="55"/>
      <c r="I98" s="55"/>
      <c r="J98" s="28"/>
      <c r="K98" s="57"/>
      <c r="L98" s="21"/>
      <c r="M98" s="21"/>
      <c r="N98" s="21"/>
      <c r="O98" s="58"/>
      <c r="P98" s="58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  <c r="BS98" s="21"/>
      <c r="BT98" s="21"/>
      <c r="BU98" s="21"/>
      <c r="BV98" s="21"/>
      <c r="BW98" s="21"/>
      <c r="BX98" s="21"/>
      <c r="BY98" s="21"/>
      <c r="BZ98" s="21"/>
      <c r="CA98" s="21"/>
      <c r="CB98" s="21"/>
      <c r="CC98" s="21"/>
      <c r="CD98" s="21"/>
      <c r="CE98" s="21"/>
      <c r="CF98" s="21"/>
      <c r="CG98" s="21"/>
      <c r="CH98" s="21"/>
      <c r="CI98" s="21"/>
      <c r="CJ98" s="21"/>
      <c r="CK98" s="21"/>
      <c r="CL98" s="21"/>
      <c r="CM98" s="21"/>
      <c r="CN98" s="21"/>
      <c r="CO98" s="21"/>
      <c r="CP98" s="21"/>
      <c r="CQ98" s="21"/>
      <c r="CR98" s="21"/>
      <c r="CS98" s="21"/>
      <c r="CT98" s="21"/>
      <c r="CU98" s="21"/>
      <c r="CV98" s="21"/>
    </row>
    <row r="99" spans="1:100" ht="12.6" customHeight="1">
      <c r="A99" s="41"/>
      <c r="B99" s="42"/>
      <c r="C99" s="15"/>
      <c r="D99" s="18"/>
      <c r="E99" s="20"/>
      <c r="F99" s="70"/>
      <c r="G99" s="53"/>
      <c r="H99" s="53"/>
      <c r="I99" s="53"/>
      <c r="J99" s="15"/>
      <c r="K99" s="52"/>
      <c r="L99" s="15"/>
      <c r="M99" s="15"/>
      <c r="N99" s="15"/>
      <c r="O99" s="54"/>
      <c r="P99" s="54"/>
    </row>
    <row r="100" spans="1:100" ht="12.6" customHeight="1">
      <c r="A100" s="43">
        <v>45757</v>
      </c>
      <c r="B100" s="42" t="s">
        <v>86</v>
      </c>
      <c r="C100" s="15" t="s">
        <v>34</v>
      </c>
      <c r="D100" s="18">
        <v>7</v>
      </c>
      <c r="E100" s="20">
        <v>33.96</v>
      </c>
      <c r="F100" s="70"/>
      <c r="G100" s="53">
        <f t="shared" si="16"/>
        <v>0</v>
      </c>
      <c r="H100" s="53">
        <f t="shared" si="17"/>
        <v>0</v>
      </c>
      <c r="I100" s="53">
        <f t="shared" si="18"/>
        <v>0</v>
      </c>
      <c r="J100" s="54">
        <v>0.2</v>
      </c>
      <c r="K100" s="52">
        <f t="shared" ref="K100:K106" si="25">$F$305</f>
        <v>0</v>
      </c>
      <c r="L100" s="15">
        <f t="shared" si="20"/>
        <v>0</v>
      </c>
      <c r="M100" s="15">
        <f t="shared" si="21"/>
        <v>0</v>
      </c>
      <c r="N100" s="15">
        <f t="shared" si="22"/>
        <v>0</v>
      </c>
      <c r="O100" s="54">
        <f t="shared" si="23"/>
        <v>0.2</v>
      </c>
      <c r="P100" s="54"/>
    </row>
    <row r="101" spans="1:100" ht="12.6" customHeight="1">
      <c r="A101" s="43">
        <v>45703</v>
      </c>
      <c r="B101" s="42" t="s">
        <v>87</v>
      </c>
      <c r="C101" s="15" t="s">
        <v>34</v>
      </c>
      <c r="D101" s="18">
        <v>14</v>
      </c>
      <c r="E101" s="20">
        <v>33.96</v>
      </c>
      <c r="F101" s="70"/>
      <c r="G101" s="53">
        <f t="shared" si="16"/>
        <v>0</v>
      </c>
      <c r="H101" s="53">
        <f t="shared" si="17"/>
        <v>0</v>
      </c>
      <c r="I101" s="53">
        <f t="shared" si="18"/>
        <v>0</v>
      </c>
      <c r="J101" s="54">
        <v>0.2</v>
      </c>
      <c r="K101" s="52">
        <f t="shared" si="25"/>
        <v>0</v>
      </c>
      <c r="L101" s="15">
        <f t="shared" si="20"/>
        <v>0</v>
      </c>
      <c r="M101" s="15">
        <f t="shared" si="21"/>
        <v>0</v>
      </c>
      <c r="N101" s="15">
        <f t="shared" si="22"/>
        <v>0</v>
      </c>
      <c r="O101" s="54">
        <f t="shared" si="23"/>
        <v>0.2</v>
      </c>
      <c r="P101" s="54"/>
    </row>
    <row r="102" spans="1:100" ht="12.6" customHeight="1">
      <c r="A102" s="43">
        <v>45579</v>
      </c>
      <c r="B102" s="42" t="s">
        <v>88</v>
      </c>
      <c r="C102" s="15" t="s">
        <v>89</v>
      </c>
      <c r="D102" s="18">
        <v>12</v>
      </c>
      <c r="E102" s="20">
        <v>22.96</v>
      </c>
      <c r="F102" s="70"/>
      <c r="G102" s="53">
        <f t="shared" si="16"/>
        <v>0</v>
      </c>
      <c r="H102" s="53">
        <f t="shared" si="17"/>
        <v>0</v>
      </c>
      <c r="I102" s="53">
        <f t="shared" si="18"/>
        <v>0</v>
      </c>
      <c r="J102" s="54">
        <v>0.2</v>
      </c>
      <c r="K102" s="52">
        <f t="shared" si="25"/>
        <v>0</v>
      </c>
      <c r="L102" s="15">
        <f t="shared" si="20"/>
        <v>0</v>
      </c>
      <c r="M102" s="15">
        <f t="shared" si="21"/>
        <v>0</v>
      </c>
      <c r="N102" s="15">
        <f t="shared" si="22"/>
        <v>0</v>
      </c>
      <c r="O102" s="54">
        <f t="shared" si="23"/>
        <v>0.2</v>
      </c>
      <c r="P102" s="54"/>
    </row>
    <row r="103" spans="1:100" ht="12.6" customHeight="1">
      <c r="A103" s="43">
        <v>45594</v>
      </c>
      <c r="B103" s="42" t="s">
        <v>90</v>
      </c>
      <c r="C103" s="15" t="s">
        <v>89</v>
      </c>
      <c r="D103" s="18">
        <v>6</v>
      </c>
      <c r="E103" s="20">
        <v>22.96</v>
      </c>
      <c r="F103" s="70"/>
      <c r="G103" s="53">
        <f t="shared" si="16"/>
        <v>0</v>
      </c>
      <c r="H103" s="53">
        <f t="shared" si="17"/>
        <v>0</v>
      </c>
      <c r="I103" s="53">
        <f t="shared" si="18"/>
        <v>0</v>
      </c>
      <c r="J103" s="54">
        <v>0.2</v>
      </c>
      <c r="K103" s="52">
        <f t="shared" si="25"/>
        <v>0</v>
      </c>
      <c r="L103" s="15">
        <f t="shared" si="20"/>
        <v>0</v>
      </c>
      <c r="M103" s="15">
        <f t="shared" si="21"/>
        <v>0</v>
      </c>
      <c r="N103" s="15">
        <f t="shared" si="22"/>
        <v>0</v>
      </c>
      <c r="O103" s="54">
        <f t="shared" si="23"/>
        <v>0.2</v>
      </c>
      <c r="P103" s="54"/>
    </row>
    <row r="104" spans="1:100" ht="12.6" customHeight="1">
      <c r="A104" s="43">
        <v>45628</v>
      </c>
      <c r="B104" s="42" t="s">
        <v>91</v>
      </c>
      <c r="C104" s="15" t="s">
        <v>89</v>
      </c>
      <c r="D104" s="18">
        <v>10</v>
      </c>
      <c r="E104" s="20">
        <v>17.991</v>
      </c>
      <c r="F104" s="70"/>
      <c r="G104" s="53">
        <f t="shared" si="16"/>
        <v>0</v>
      </c>
      <c r="H104" s="53">
        <f t="shared" si="17"/>
        <v>0</v>
      </c>
      <c r="I104" s="53">
        <f t="shared" si="18"/>
        <v>0</v>
      </c>
      <c r="J104" s="54">
        <v>0.2</v>
      </c>
      <c r="K104" s="52">
        <f t="shared" si="25"/>
        <v>0</v>
      </c>
      <c r="L104" s="15">
        <f t="shared" si="20"/>
        <v>0</v>
      </c>
      <c r="M104" s="15">
        <f t="shared" si="21"/>
        <v>0</v>
      </c>
      <c r="N104" s="15">
        <f t="shared" si="22"/>
        <v>0</v>
      </c>
      <c r="O104" s="54">
        <f t="shared" si="23"/>
        <v>0.2</v>
      </c>
      <c r="P104" s="54"/>
    </row>
    <row r="105" spans="1:100" ht="12.6" customHeight="1">
      <c r="A105" s="43">
        <v>45622</v>
      </c>
      <c r="B105" s="42" t="s">
        <v>92</v>
      </c>
      <c r="C105" s="15" t="s">
        <v>89</v>
      </c>
      <c r="D105" s="18">
        <v>10</v>
      </c>
      <c r="E105" s="20">
        <v>18.96</v>
      </c>
      <c r="F105" s="70"/>
      <c r="G105" s="53">
        <f t="shared" si="16"/>
        <v>0</v>
      </c>
      <c r="H105" s="53">
        <f t="shared" si="17"/>
        <v>0</v>
      </c>
      <c r="I105" s="53">
        <f t="shared" si="18"/>
        <v>0</v>
      </c>
      <c r="J105" s="54">
        <v>0.2</v>
      </c>
      <c r="K105" s="52">
        <f t="shared" si="25"/>
        <v>0</v>
      </c>
      <c r="L105" s="15">
        <f t="shared" si="20"/>
        <v>0</v>
      </c>
      <c r="M105" s="15">
        <f t="shared" si="21"/>
        <v>0</v>
      </c>
      <c r="N105" s="15">
        <f t="shared" si="22"/>
        <v>0</v>
      </c>
      <c r="O105" s="54">
        <f t="shared" si="23"/>
        <v>0.2</v>
      </c>
      <c r="P105" s="54"/>
    </row>
    <row r="106" spans="1:100" ht="12.6" customHeight="1">
      <c r="A106" s="43">
        <v>45615</v>
      </c>
      <c r="B106" s="42" t="s">
        <v>93</v>
      </c>
      <c r="C106" s="15" t="s">
        <v>89</v>
      </c>
      <c r="D106" s="18">
        <v>11</v>
      </c>
      <c r="E106" s="20">
        <v>22.96</v>
      </c>
      <c r="F106" s="70"/>
      <c r="G106" s="53">
        <f t="shared" si="16"/>
        <v>0</v>
      </c>
      <c r="H106" s="53">
        <f t="shared" si="17"/>
        <v>0</v>
      </c>
      <c r="I106" s="53">
        <f t="shared" si="18"/>
        <v>0</v>
      </c>
      <c r="J106" s="54">
        <v>0.2</v>
      </c>
      <c r="K106" s="52">
        <f t="shared" si="25"/>
        <v>0</v>
      </c>
      <c r="L106" s="15">
        <f t="shared" si="20"/>
        <v>0</v>
      </c>
      <c r="M106" s="15">
        <f t="shared" si="21"/>
        <v>0</v>
      </c>
      <c r="N106" s="15">
        <f t="shared" si="22"/>
        <v>0</v>
      </c>
      <c r="O106" s="54">
        <f t="shared" si="23"/>
        <v>0.2</v>
      </c>
      <c r="P106" s="54"/>
    </row>
    <row r="107" spans="1:100" ht="12.6" customHeight="1">
      <c r="A107" s="41"/>
      <c r="B107" s="42"/>
      <c r="C107" s="15"/>
      <c r="D107" s="18"/>
      <c r="E107" s="20"/>
      <c r="F107" s="70"/>
      <c r="G107" s="53"/>
      <c r="H107" s="53"/>
      <c r="I107" s="53"/>
      <c r="J107" s="15"/>
      <c r="K107" s="52"/>
      <c r="L107" s="15"/>
      <c r="M107" s="15"/>
      <c r="N107" s="15"/>
      <c r="O107" s="54"/>
      <c r="P107" s="54"/>
    </row>
    <row r="108" spans="1:100" s="10" customFormat="1" ht="12.6" customHeight="1">
      <c r="A108" s="40"/>
      <c r="B108" s="21" t="s">
        <v>94</v>
      </c>
      <c r="C108" s="21"/>
      <c r="D108" s="23"/>
      <c r="E108" s="24"/>
      <c r="F108" s="69"/>
      <c r="G108" s="55"/>
      <c r="H108" s="55"/>
      <c r="I108" s="55"/>
      <c r="J108" s="28"/>
      <c r="K108" s="57"/>
      <c r="L108" s="21"/>
      <c r="M108" s="21"/>
      <c r="N108" s="21"/>
      <c r="O108" s="58"/>
      <c r="P108" s="58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  <c r="BK108" s="21"/>
      <c r="BL108" s="21"/>
      <c r="BM108" s="21"/>
      <c r="BN108" s="21"/>
      <c r="BO108" s="21"/>
      <c r="BP108" s="21"/>
      <c r="BQ108" s="21"/>
      <c r="BR108" s="21"/>
      <c r="BS108" s="21"/>
      <c r="BT108" s="21"/>
      <c r="BU108" s="21"/>
      <c r="BV108" s="21"/>
      <c r="BW108" s="21"/>
      <c r="BX108" s="21"/>
      <c r="BY108" s="21"/>
      <c r="BZ108" s="21"/>
      <c r="CA108" s="21"/>
      <c r="CB108" s="21"/>
      <c r="CC108" s="21"/>
      <c r="CD108" s="21"/>
      <c r="CE108" s="21"/>
      <c r="CF108" s="21"/>
      <c r="CG108" s="21"/>
      <c r="CH108" s="21"/>
      <c r="CI108" s="21"/>
      <c r="CJ108" s="21"/>
      <c r="CK108" s="21"/>
      <c r="CL108" s="21"/>
      <c r="CM108" s="21"/>
      <c r="CN108" s="21"/>
      <c r="CO108" s="21"/>
      <c r="CP108" s="21"/>
      <c r="CQ108" s="21"/>
      <c r="CR108" s="21"/>
      <c r="CS108" s="21"/>
      <c r="CT108" s="21"/>
      <c r="CU108" s="21"/>
      <c r="CV108" s="21"/>
    </row>
    <row r="109" spans="1:100" ht="12.6" customHeight="1">
      <c r="A109" s="41"/>
      <c r="B109" s="42"/>
      <c r="C109" s="15"/>
      <c r="D109" s="18"/>
      <c r="E109" s="20"/>
      <c r="F109" s="70"/>
      <c r="G109" s="53"/>
      <c r="H109" s="53"/>
      <c r="I109" s="53"/>
      <c r="J109" s="15"/>
      <c r="K109" s="52"/>
      <c r="L109" s="15"/>
      <c r="M109" s="15"/>
      <c r="N109" s="15"/>
      <c r="O109" s="54"/>
      <c r="P109" s="54"/>
    </row>
    <row r="110" spans="1:100" ht="12.6" customHeight="1">
      <c r="A110" s="43">
        <v>45476</v>
      </c>
      <c r="B110" s="42" t="s">
        <v>95</v>
      </c>
      <c r="C110" s="15" t="s">
        <v>72</v>
      </c>
      <c r="D110" s="18">
        <v>1</v>
      </c>
      <c r="E110" s="20">
        <v>16.740000000000002</v>
      </c>
      <c r="F110" s="70"/>
      <c r="G110" s="53">
        <f t="shared" si="16"/>
        <v>0</v>
      </c>
      <c r="H110" s="53">
        <f t="shared" si="17"/>
        <v>0</v>
      </c>
      <c r="I110" s="53">
        <f t="shared" si="18"/>
        <v>0</v>
      </c>
      <c r="J110" s="54">
        <v>0.2</v>
      </c>
      <c r="K110" s="52">
        <f t="shared" ref="K110:K113" si="26">$F$305</f>
        <v>0</v>
      </c>
      <c r="L110" s="15">
        <f t="shared" si="20"/>
        <v>0</v>
      </c>
      <c r="M110" s="15">
        <f t="shared" si="21"/>
        <v>0</v>
      </c>
      <c r="N110" s="15">
        <f t="shared" si="22"/>
        <v>0</v>
      </c>
      <c r="O110" s="54">
        <f t="shared" si="23"/>
        <v>0.2</v>
      </c>
      <c r="P110" s="54"/>
    </row>
    <row r="111" spans="1:100" ht="12.6" customHeight="1">
      <c r="A111" s="43" t="s">
        <v>301</v>
      </c>
      <c r="B111" s="42" t="s">
        <v>96</v>
      </c>
      <c r="C111" s="15" t="s">
        <v>72</v>
      </c>
      <c r="D111" s="18">
        <v>2</v>
      </c>
      <c r="E111" s="20">
        <v>16.740000000000002</v>
      </c>
      <c r="F111" s="70"/>
      <c r="G111" s="53">
        <f t="shared" si="16"/>
        <v>0</v>
      </c>
      <c r="H111" s="53">
        <f t="shared" si="17"/>
        <v>0</v>
      </c>
      <c r="I111" s="53">
        <f t="shared" si="18"/>
        <v>0</v>
      </c>
      <c r="J111" s="54">
        <v>0.2</v>
      </c>
      <c r="K111" s="52">
        <f t="shared" si="26"/>
        <v>0</v>
      </c>
      <c r="L111" s="15">
        <f t="shared" si="20"/>
        <v>0</v>
      </c>
      <c r="M111" s="15">
        <f t="shared" si="21"/>
        <v>0</v>
      </c>
      <c r="N111" s="15">
        <f t="shared" si="22"/>
        <v>0</v>
      </c>
      <c r="O111" s="54">
        <f t="shared" si="23"/>
        <v>0.2</v>
      </c>
      <c r="P111" s="54"/>
    </row>
    <row r="112" spans="1:100" ht="12.6" customHeight="1">
      <c r="A112" s="43">
        <v>45493</v>
      </c>
      <c r="B112" s="42" t="s">
        <v>97</v>
      </c>
      <c r="C112" s="15" t="s">
        <v>72</v>
      </c>
      <c r="D112" s="18">
        <v>2</v>
      </c>
      <c r="E112" s="20">
        <v>16.740000000000002</v>
      </c>
      <c r="F112" s="70"/>
      <c r="G112" s="53">
        <f t="shared" si="16"/>
        <v>0</v>
      </c>
      <c r="H112" s="53">
        <f t="shared" si="17"/>
        <v>0</v>
      </c>
      <c r="I112" s="53">
        <f t="shared" si="18"/>
        <v>0</v>
      </c>
      <c r="J112" s="54">
        <v>0.2</v>
      </c>
      <c r="K112" s="52">
        <f t="shared" si="26"/>
        <v>0</v>
      </c>
      <c r="L112" s="15">
        <f t="shared" si="20"/>
        <v>0</v>
      </c>
      <c r="M112" s="15">
        <f t="shared" si="21"/>
        <v>0</v>
      </c>
      <c r="N112" s="15">
        <f t="shared" si="22"/>
        <v>0</v>
      </c>
      <c r="O112" s="54">
        <f t="shared" si="23"/>
        <v>0.2</v>
      </c>
      <c r="P112" s="54"/>
    </row>
    <row r="113" spans="1:100" ht="12.6" customHeight="1">
      <c r="A113" s="43">
        <v>45489</v>
      </c>
      <c r="B113" s="42" t="s">
        <v>98</v>
      </c>
      <c r="C113" s="15" t="s">
        <v>72</v>
      </c>
      <c r="D113" s="18">
        <v>2</v>
      </c>
      <c r="E113" s="20">
        <v>16.740000000000002</v>
      </c>
      <c r="F113" s="70"/>
      <c r="G113" s="53">
        <f t="shared" si="16"/>
        <v>0</v>
      </c>
      <c r="H113" s="53">
        <f t="shared" si="17"/>
        <v>0</v>
      </c>
      <c r="I113" s="53">
        <f t="shared" si="18"/>
        <v>0</v>
      </c>
      <c r="J113" s="54">
        <v>0.2</v>
      </c>
      <c r="K113" s="52">
        <f t="shared" si="26"/>
        <v>0</v>
      </c>
      <c r="L113" s="15">
        <f t="shared" si="20"/>
        <v>0</v>
      </c>
      <c r="M113" s="15">
        <f t="shared" si="21"/>
        <v>0</v>
      </c>
      <c r="N113" s="15">
        <f t="shared" si="22"/>
        <v>0</v>
      </c>
      <c r="O113" s="54">
        <f t="shared" si="23"/>
        <v>0.2</v>
      </c>
      <c r="P113" s="54"/>
    </row>
    <row r="114" spans="1:100" ht="12.6" customHeight="1">
      <c r="A114" s="41"/>
      <c r="B114" s="42"/>
      <c r="C114" s="15"/>
      <c r="D114" s="18"/>
      <c r="E114" s="20"/>
      <c r="F114" s="70"/>
      <c r="G114" s="53"/>
      <c r="H114" s="53"/>
      <c r="I114" s="53"/>
      <c r="J114" s="15"/>
      <c r="K114" s="52"/>
      <c r="L114" s="15"/>
      <c r="M114" s="15"/>
      <c r="N114" s="15"/>
      <c r="O114" s="54"/>
      <c r="P114" s="54"/>
    </row>
    <row r="115" spans="1:100" s="10" customFormat="1" ht="12.6" customHeight="1">
      <c r="A115" s="40"/>
      <c r="B115" s="21" t="s">
        <v>99</v>
      </c>
      <c r="C115" s="21"/>
      <c r="D115" s="23"/>
      <c r="E115" s="24"/>
      <c r="F115" s="69"/>
      <c r="G115" s="55"/>
      <c r="H115" s="55"/>
      <c r="I115" s="55"/>
      <c r="J115" s="28"/>
      <c r="K115" s="57"/>
      <c r="L115" s="21"/>
      <c r="M115" s="21"/>
      <c r="N115" s="21"/>
      <c r="O115" s="58"/>
      <c r="P115" s="58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BL115" s="21"/>
      <c r="BM115" s="21"/>
      <c r="BN115" s="21"/>
      <c r="BO115" s="21"/>
      <c r="BP115" s="21"/>
      <c r="BQ115" s="21"/>
      <c r="BR115" s="21"/>
      <c r="BS115" s="21"/>
      <c r="BT115" s="21"/>
      <c r="BU115" s="21"/>
      <c r="BV115" s="21"/>
      <c r="BW115" s="21"/>
      <c r="BX115" s="21"/>
      <c r="BY115" s="21"/>
      <c r="BZ115" s="21"/>
      <c r="CA115" s="21"/>
      <c r="CB115" s="21"/>
      <c r="CC115" s="21"/>
      <c r="CD115" s="21"/>
      <c r="CE115" s="21"/>
      <c r="CF115" s="21"/>
      <c r="CG115" s="21"/>
      <c r="CH115" s="21"/>
      <c r="CI115" s="21"/>
      <c r="CJ115" s="21"/>
      <c r="CK115" s="21"/>
      <c r="CL115" s="21"/>
      <c r="CM115" s="21"/>
      <c r="CN115" s="21"/>
      <c r="CO115" s="21"/>
      <c r="CP115" s="21"/>
      <c r="CQ115" s="21"/>
      <c r="CR115" s="21"/>
      <c r="CS115" s="21"/>
      <c r="CT115" s="21"/>
      <c r="CU115" s="21"/>
      <c r="CV115" s="21"/>
    </row>
    <row r="116" spans="1:100" ht="12.6" customHeight="1">
      <c r="A116" s="41"/>
      <c r="B116" s="42"/>
      <c r="C116" s="15"/>
      <c r="D116" s="18"/>
      <c r="E116" s="20"/>
      <c r="F116" s="70"/>
      <c r="G116" s="53"/>
      <c r="H116" s="53"/>
      <c r="I116" s="53"/>
      <c r="J116" s="15"/>
      <c r="K116" s="52"/>
      <c r="L116" s="15"/>
      <c r="M116" s="15"/>
      <c r="N116" s="15"/>
      <c r="O116" s="54"/>
      <c r="P116" s="54"/>
    </row>
    <row r="117" spans="1:100" ht="12.6" customHeight="1">
      <c r="A117" s="43">
        <v>46066</v>
      </c>
      <c r="B117" s="42" t="s">
        <v>100</v>
      </c>
      <c r="C117" s="42" t="s">
        <v>101</v>
      </c>
      <c r="D117" s="18">
        <v>1</v>
      </c>
      <c r="E117" s="20">
        <v>91.745999999999995</v>
      </c>
      <c r="F117" s="70"/>
      <c r="G117" s="53">
        <f t="shared" si="16"/>
        <v>0</v>
      </c>
      <c r="H117" s="53">
        <f t="shared" si="17"/>
        <v>0</v>
      </c>
      <c r="I117" s="53">
        <f t="shared" si="18"/>
        <v>0</v>
      </c>
      <c r="J117" s="15">
        <v>0</v>
      </c>
      <c r="K117" s="52">
        <f t="shared" ref="K117" si="27">$F$305</f>
        <v>0</v>
      </c>
      <c r="L117" s="15">
        <f t="shared" si="20"/>
        <v>0</v>
      </c>
      <c r="M117" s="15">
        <f t="shared" si="21"/>
        <v>0</v>
      </c>
      <c r="N117" s="15">
        <f t="shared" si="22"/>
        <v>0</v>
      </c>
      <c r="O117" s="54">
        <f t="shared" si="23"/>
        <v>0</v>
      </c>
      <c r="P117" s="54"/>
    </row>
    <row r="118" spans="1:100" ht="12.6" customHeight="1">
      <c r="A118" s="41"/>
      <c r="B118" s="15"/>
      <c r="C118" s="15"/>
      <c r="D118" s="18"/>
      <c r="E118" s="20"/>
      <c r="F118" s="70"/>
      <c r="G118" s="53"/>
      <c r="H118" s="53"/>
      <c r="I118" s="53"/>
      <c r="J118" s="15"/>
      <c r="K118" s="52"/>
      <c r="L118" s="15"/>
      <c r="M118" s="15"/>
      <c r="N118" s="15"/>
      <c r="O118" s="54"/>
      <c r="P118" s="54"/>
    </row>
    <row r="119" spans="1:100" s="10" customFormat="1" ht="12.6" customHeight="1">
      <c r="A119" s="40"/>
      <c r="B119" s="21" t="s">
        <v>102</v>
      </c>
      <c r="C119" s="21"/>
      <c r="D119" s="23"/>
      <c r="E119" s="24"/>
      <c r="F119" s="69"/>
      <c r="G119" s="55"/>
      <c r="H119" s="55"/>
      <c r="I119" s="55"/>
      <c r="J119" s="28"/>
      <c r="K119" s="57"/>
      <c r="L119" s="21"/>
      <c r="M119" s="21"/>
      <c r="N119" s="21"/>
      <c r="O119" s="58"/>
      <c r="P119" s="58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  <c r="BF119" s="21"/>
      <c r="BG119" s="21"/>
      <c r="BH119" s="21"/>
      <c r="BI119" s="21"/>
      <c r="BJ119" s="21"/>
      <c r="BK119" s="21"/>
      <c r="BL119" s="21"/>
      <c r="BM119" s="21"/>
      <c r="BN119" s="21"/>
      <c r="BO119" s="21"/>
      <c r="BP119" s="21"/>
      <c r="BQ119" s="21"/>
      <c r="BR119" s="21"/>
      <c r="BS119" s="21"/>
      <c r="BT119" s="21"/>
      <c r="BU119" s="21"/>
      <c r="BV119" s="21"/>
      <c r="BW119" s="21"/>
      <c r="BX119" s="21"/>
      <c r="BY119" s="21"/>
      <c r="BZ119" s="21"/>
      <c r="CA119" s="21"/>
      <c r="CB119" s="21"/>
      <c r="CC119" s="21"/>
      <c r="CD119" s="21"/>
      <c r="CE119" s="21"/>
      <c r="CF119" s="21"/>
      <c r="CG119" s="21"/>
      <c r="CH119" s="21"/>
      <c r="CI119" s="21"/>
      <c r="CJ119" s="21"/>
      <c r="CK119" s="21"/>
      <c r="CL119" s="21"/>
      <c r="CM119" s="21"/>
      <c r="CN119" s="21"/>
      <c r="CO119" s="21"/>
      <c r="CP119" s="21"/>
      <c r="CQ119" s="21"/>
      <c r="CR119" s="21"/>
      <c r="CS119" s="21"/>
      <c r="CT119" s="21"/>
      <c r="CU119" s="21"/>
      <c r="CV119" s="21"/>
    </row>
    <row r="120" spans="1:100" ht="12.6" customHeight="1">
      <c r="A120" s="41"/>
      <c r="B120" s="15"/>
      <c r="C120" s="15"/>
      <c r="D120" s="18"/>
      <c r="E120" s="20"/>
      <c r="F120" s="70"/>
      <c r="G120" s="53"/>
      <c r="H120" s="53"/>
      <c r="I120" s="53"/>
      <c r="J120" s="15"/>
      <c r="K120" s="52"/>
      <c r="L120" s="15"/>
      <c r="M120" s="15"/>
      <c r="N120" s="15"/>
      <c r="O120" s="54"/>
      <c r="P120" s="54"/>
    </row>
    <row r="121" spans="1:100" ht="12.6" customHeight="1">
      <c r="A121" s="43">
        <v>45740</v>
      </c>
      <c r="B121" s="15" t="s">
        <v>103</v>
      </c>
      <c r="C121" s="15" t="s">
        <v>104</v>
      </c>
      <c r="D121" s="18">
        <v>2</v>
      </c>
      <c r="E121" s="20">
        <v>25.191000000000003</v>
      </c>
      <c r="F121" s="70"/>
      <c r="G121" s="53">
        <f t="shared" si="16"/>
        <v>0</v>
      </c>
      <c r="H121" s="53">
        <f t="shared" si="17"/>
        <v>0</v>
      </c>
      <c r="I121" s="53">
        <f t="shared" si="18"/>
        <v>0</v>
      </c>
      <c r="J121" s="15">
        <v>0</v>
      </c>
      <c r="K121" s="52">
        <f t="shared" ref="K121:K128" si="28">$F$305</f>
        <v>0</v>
      </c>
      <c r="L121" s="15">
        <f t="shared" si="20"/>
        <v>0</v>
      </c>
      <c r="M121" s="15">
        <f t="shared" si="21"/>
        <v>0</v>
      </c>
      <c r="N121" s="15">
        <f t="shared" si="22"/>
        <v>0</v>
      </c>
      <c r="O121" s="54">
        <f t="shared" si="23"/>
        <v>0</v>
      </c>
      <c r="P121" s="54"/>
    </row>
    <row r="122" spans="1:100" ht="12.6" customHeight="1">
      <c r="A122" s="43">
        <v>45699</v>
      </c>
      <c r="B122" s="15" t="s">
        <v>105</v>
      </c>
      <c r="C122" s="15" t="s">
        <v>106</v>
      </c>
      <c r="D122" s="18">
        <v>54</v>
      </c>
      <c r="E122" s="20">
        <v>25.191000000000003</v>
      </c>
      <c r="F122" s="70"/>
      <c r="G122" s="53">
        <f t="shared" si="16"/>
        <v>0</v>
      </c>
      <c r="H122" s="53">
        <f t="shared" si="17"/>
        <v>0</v>
      </c>
      <c r="I122" s="53">
        <f t="shared" si="18"/>
        <v>0</v>
      </c>
      <c r="J122" s="15">
        <v>0</v>
      </c>
      <c r="K122" s="52">
        <f t="shared" si="28"/>
        <v>0</v>
      </c>
      <c r="L122" s="15">
        <f t="shared" si="20"/>
        <v>0</v>
      </c>
      <c r="M122" s="15">
        <f t="shared" si="21"/>
        <v>0</v>
      </c>
      <c r="N122" s="15">
        <f t="shared" si="22"/>
        <v>0</v>
      </c>
      <c r="O122" s="54">
        <f t="shared" si="23"/>
        <v>0</v>
      </c>
      <c r="P122" s="54"/>
    </row>
    <row r="123" spans="1:100" ht="12.6" customHeight="1">
      <c r="A123" s="43">
        <v>45701</v>
      </c>
      <c r="B123" s="15" t="s">
        <v>107</v>
      </c>
      <c r="C123" s="15" t="s">
        <v>106</v>
      </c>
      <c r="D123" s="18">
        <v>30</v>
      </c>
      <c r="E123" s="20">
        <v>25.191000000000003</v>
      </c>
      <c r="F123" s="70"/>
      <c r="G123" s="53">
        <f t="shared" si="16"/>
        <v>0</v>
      </c>
      <c r="H123" s="53">
        <f t="shared" si="17"/>
        <v>0</v>
      </c>
      <c r="I123" s="53">
        <f t="shared" si="18"/>
        <v>0</v>
      </c>
      <c r="J123" s="15">
        <v>0</v>
      </c>
      <c r="K123" s="52">
        <f t="shared" si="28"/>
        <v>0</v>
      </c>
      <c r="L123" s="15">
        <f t="shared" si="20"/>
        <v>0</v>
      </c>
      <c r="M123" s="15">
        <f t="shared" si="21"/>
        <v>0</v>
      </c>
      <c r="N123" s="15">
        <f t="shared" si="22"/>
        <v>0</v>
      </c>
      <c r="O123" s="54">
        <f t="shared" si="23"/>
        <v>0</v>
      </c>
      <c r="P123" s="54"/>
    </row>
    <row r="124" spans="1:100" ht="12.6" customHeight="1">
      <c r="A124" s="43">
        <v>45726</v>
      </c>
      <c r="B124" s="15" t="s">
        <v>108</v>
      </c>
      <c r="C124" s="15" t="s">
        <v>106</v>
      </c>
      <c r="D124" s="18">
        <v>40</v>
      </c>
      <c r="E124" s="20">
        <v>18.899999999999999</v>
      </c>
      <c r="F124" s="70"/>
      <c r="G124" s="53">
        <f t="shared" si="16"/>
        <v>0</v>
      </c>
      <c r="H124" s="53">
        <f t="shared" si="17"/>
        <v>0</v>
      </c>
      <c r="I124" s="53">
        <f t="shared" si="18"/>
        <v>0</v>
      </c>
      <c r="J124" s="15">
        <v>0</v>
      </c>
      <c r="K124" s="52">
        <f t="shared" si="28"/>
        <v>0</v>
      </c>
      <c r="L124" s="15">
        <f t="shared" si="20"/>
        <v>0</v>
      </c>
      <c r="M124" s="15">
        <f t="shared" si="21"/>
        <v>0</v>
      </c>
      <c r="N124" s="15">
        <f t="shared" si="22"/>
        <v>0</v>
      </c>
      <c r="O124" s="54">
        <f t="shared" si="23"/>
        <v>0</v>
      </c>
      <c r="P124" s="54"/>
    </row>
    <row r="125" spans="1:100" ht="12.6" customHeight="1">
      <c r="A125" s="43">
        <v>45713</v>
      </c>
      <c r="B125" s="15" t="s">
        <v>109</v>
      </c>
      <c r="C125" s="15" t="s">
        <v>106</v>
      </c>
      <c r="D125" s="18">
        <v>20</v>
      </c>
      <c r="E125" s="20">
        <v>18.899999999999999</v>
      </c>
      <c r="F125" s="70"/>
      <c r="G125" s="53">
        <f t="shared" si="16"/>
        <v>0</v>
      </c>
      <c r="H125" s="53">
        <f t="shared" si="17"/>
        <v>0</v>
      </c>
      <c r="I125" s="53">
        <f t="shared" si="18"/>
        <v>0</v>
      </c>
      <c r="J125" s="15">
        <v>0</v>
      </c>
      <c r="K125" s="52">
        <f t="shared" si="28"/>
        <v>0</v>
      </c>
      <c r="L125" s="15">
        <f t="shared" si="20"/>
        <v>0</v>
      </c>
      <c r="M125" s="15">
        <f t="shared" si="21"/>
        <v>0</v>
      </c>
      <c r="N125" s="15">
        <f t="shared" si="22"/>
        <v>0</v>
      </c>
      <c r="O125" s="54">
        <f t="shared" si="23"/>
        <v>0</v>
      </c>
      <c r="P125" s="54"/>
    </row>
    <row r="126" spans="1:100" ht="12.6" customHeight="1">
      <c r="A126" s="43">
        <v>45726</v>
      </c>
      <c r="B126" s="15" t="s">
        <v>110</v>
      </c>
      <c r="C126" s="15" t="s">
        <v>111</v>
      </c>
      <c r="D126" s="18">
        <v>20</v>
      </c>
      <c r="E126" s="20">
        <v>25.191000000000003</v>
      </c>
      <c r="F126" s="70"/>
      <c r="G126" s="53">
        <f t="shared" si="16"/>
        <v>0</v>
      </c>
      <c r="H126" s="53">
        <f t="shared" si="17"/>
        <v>0</v>
      </c>
      <c r="I126" s="53">
        <f t="shared" si="18"/>
        <v>0</v>
      </c>
      <c r="J126" s="15">
        <v>0</v>
      </c>
      <c r="K126" s="52">
        <f t="shared" si="28"/>
        <v>0</v>
      </c>
      <c r="L126" s="15">
        <f t="shared" si="20"/>
        <v>0</v>
      </c>
      <c r="M126" s="15">
        <f t="shared" si="21"/>
        <v>0</v>
      </c>
      <c r="N126" s="15">
        <f t="shared" si="22"/>
        <v>0</v>
      </c>
      <c r="O126" s="54">
        <f t="shared" si="23"/>
        <v>0</v>
      </c>
      <c r="P126" s="54"/>
    </row>
    <row r="127" spans="1:100" ht="12.6" customHeight="1">
      <c r="A127" s="43">
        <v>45728</v>
      </c>
      <c r="B127" s="15" t="s">
        <v>112</v>
      </c>
      <c r="C127" s="15" t="s">
        <v>106</v>
      </c>
      <c r="D127" s="18">
        <v>40</v>
      </c>
      <c r="E127" s="20">
        <v>18.96</v>
      </c>
      <c r="F127" s="70"/>
      <c r="G127" s="53">
        <f t="shared" si="16"/>
        <v>0</v>
      </c>
      <c r="H127" s="53">
        <f t="shared" si="17"/>
        <v>0</v>
      </c>
      <c r="I127" s="53">
        <f t="shared" si="18"/>
        <v>0</v>
      </c>
      <c r="J127" s="15">
        <v>0</v>
      </c>
      <c r="K127" s="52">
        <f t="shared" si="28"/>
        <v>0</v>
      </c>
      <c r="L127" s="15">
        <f t="shared" si="20"/>
        <v>0</v>
      </c>
      <c r="M127" s="15">
        <f t="shared" si="21"/>
        <v>0</v>
      </c>
      <c r="N127" s="15">
        <f t="shared" si="22"/>
        <v>0</v>
      </c>
      <c r="O127" s="54">
        <f t="shared" si="23"/>
        <v>0</v>
      </c>
      <c r="P127" s="54"/>
    </row>
    <row r="128" spans="1:100" ht="12.6" customHeight="1">
      <c r="A128" s="43">
        <v>45730</v>
      </c>
      <c r="B128" s="42" t="s">
        <v>113</v>
      </c>
      <c r="C128" s="15" t="s">
        <v>114</v>
      </c>
      <c r="D128" s="18">
        <v>2</v>
      </c>
      <c r="E128" s="20">
        <v>11.88</v>
      </c>
      <c r="F128" s="70"/>
      <c r="G128" s="53">
        <f t="shared" si="16"/>
        <v>0</v>
      </c>
      <c r="H128" s="53">
        <f t="shared" si="17"/>
        <v>0</v>
      </c>
      <c r="I128" s="53">
        <f t="shared" si="18"/>
        <v>0</v>
      </c>
      <c r="J128" s="15">
        <v>0</v>
      </c>
      <c r="K128" s="52">
        <f t="shared" si="28"/>
        <v>0</v>
      </c>
      <c r="L128" s="15">
        <f t="shared" si="20"/>
        <v>0</v>
      </c>
      <c r="M128" s="15">
        <f t="shared" si="21"/>
        <v>0</v>
      </c>
      <c r="N128" s="15">
        <f t="shared" si="22"/>
        <v>0</v>
      </c>
      <c r="O128" s="54">
        <f t="shared" si="23"/>
        <v>0</v>
      </c>
      <c r="P128" s="54"/>
    </row>
    <row r="129" spans="1:100" ht="12.6" customHeight="1">
      <c r="A129" s="41"/>
      <c r="B129" s="15"/>
      <c r="C129" s="15"/>
      <c r="D129" s="18"/>
      <c r="E129" s="20"/>
      <c r="F129" s="70"/>
      <c r="G129" s="53"/>
      <c r="H129" s="53"/>
      <c r="I129" s="53"/>
      <c r="J129" s="15"/>
      <c r="K129" s="52"/>
      <c r="L129" s="15"/>
      <c r="M129" s="15"/>
      <c r="N129" s="15"/>
      <c r="O129" s="54"/>
      <c r="P129" s="54"/>
    </row>
    <row r="130" spans="1:100" s="10" customFormat="1" ht="12.6" customHeight="1">
      <c r="A130" s="40"/>
      <c r="B130" s="21" t="s">
        <v>115</v>
      </c>
      <c r="C130" s="21"/>
      <c r="D130" s="23"/>
      <c r="E130" s="24"/>
      <c r="F130" s="69"/>
      <c r="G130" s="55"/>
      <c r="H130" s="55"/>
      <c r="I130" s="55"/>
      <c r="J130" s="28"/>
      <c r="K130" s="57"/>
      <c r="L130" s="21"/>
      <c r="M130" s="21"/>
      <c r="N130" s="21"/>
      <c r="O130" s="58"/>
      <c r="P130" s="58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  <c r="BF130" s="21"/>
      <c r="BG130" s="21"/>
      <c r="BH130" s="21"/>
      <c r="BI130" s="21"/>
      <c r="BJ130" s="21"/>
      <c r="BK130" s="21"/>
      <c r="BL130" s="21"/>
      <c r="BM130" s="21"/>
      <c r="BN130" s="21"/>
      <c r="BO130" s="21"/>
      <c r="BP130" s="21"/>
      <c r="BQ130" s="21"/>
      <c r="BR130" s="21"/>
      <c r="BS130" s="21"/>
      <c r="BT130" s="21"/>
      <c r="BU130" s="21"/>
      <c r="BV130" s="21"/>
      <c r="BW130" s="21"/>
      <c r="BX130" s="21"/>
      <c r="BY130" s="21"/>
      <c r="BZ130" s="21"/>
      <c r="CA130" s="21"/>
      <c r="CB130" s="21"/>
      <c r="CC130" s="21"/>
      <c r="CD130" s="21"/>
      <c r="CE130" s="21"/>
      <c r="CF130" s="21"/>
      <c r="CG130" s="21"/>
      <c r="CH130" s="21"/>
      <c r="CI130" s="21"/>
      <c r="CJ130" s="21"/>
      <c r="CK130" s="21"/>
      <c r="CL130" s="21"/>
      <c r="CM130" s="21"/>
      <c r="CN130" s="21"/>
      <c r="CO130" s="21"/>
      <c r="CP130" s="21"/>
      <c r="CQ130" s="21"/>
      <c r="CR130" s="21"/>
      <c r="CS130" s="21"/>
      <c r="CT130" s="21"/>
      <c r="CU130" s="21"/>
      <c r="CV130" s="21"/>
    </row>
    <row r="131" spans="1:100" ht="12.6" customHeight="1">
      <c r="A131" s="26"/>
      <c r="B131" s="15"/>
      <c r="C131" s="15"/>
      <c r="D131" s="18"/>
      <c r="E131" s="20"/>
      <c r="F131" s="70"/>
      <c r="G131" s="53"/>
      <c r="H131" s="53"/>
      <c r="I131" s="53"/>
      <c r="J131" s="15"/>
      <c r="K131" s="52"/>
      <c r="L131" s="15"/>
      <c r="M131" s="15"/>
      <c r="N131" s="15"/>
      <c r="O131" s="54"/>
      <c r="P131" s="54"/>
    </row>
    <row r="132" spans="1:100" ht="12.6" customHeight="1">
      <c r="A132" s="43">
        <v>45669</v>
      </c>
      <c r="B132" s="42" t="s">
        <v>116</v>
      </c>
      <c r="C132" s="15" t="s">
        <v>117</v>
      </c>
      <c r="D132" s="18">
        <v>100</v>
      </c>
      <c r="E132" s="20">
        <v>38.94</v>
      </c>
      <c r="F132" s="70"/>
      <c r="G132" s="53">
        <f t="shared" si="16"/>
        <v>0</v>
      </c>
      <c r="H132" s="53">
        <f t="shared" si="17"/>
        <v>0</v>
      </c>
      <c r="I132" s="53">
        <f t="shared" si="18"/>
        <v>0</v>
      </c>
      <c r="J132" s="15">
        <v>0</v>
      </c>
      <c r="K132" s="52">
        <f t="shared" ref="K132:K134" si="29">$F$305</f>
        <v>0</v>
      </c>
      <c r="L132" s="15">
        <f t="shared" si="20"/>
        <v>0</v>
      </c>
      <c r="M132" s="15">
        <f t="shared" si="21"/>
        <v>0</v>
      </c>
      <c r="N132" s="15">
        <f t="shared" si="22"/>
        <v>0</v>
      </c>
      <c r="O132" s="54">
        <f t="shared" si="23"/>
        <v>0</v>
      </c>
      <c r="P132" s="54"/>
    </row>
    <row r="133" spans="1:100" ht="12.6" customHeight="1">
      <c r="A133" s="43">
        <v>45665</v>
      </c>
      <c r="B133" s="42" t="s">
        <v>118</v>
      </c>
      <c r="C133" s="15" t="s">
        <v>119</v>
      </c>
      <c r="D133" s="18">
        <v>50</v>
      </c>
      <c r="E133" s="20">
        <v>38.94</v>
      </c>
      <c r="F133" s="70"/>
      <c r="G133" s="53">
        <f t="shared" si="16"/>
        <v>0</v>
      </c>
      <c r="H133" s="53">
        <f t="shared" si="17"/>
        <v>0</v>
      </c>
      <c r="I133" s="53">
        <f t="shared" si="18"/>
        <v>0</v>
      </c>
      <c r="J133" s="15">
        <v>0</v>
      </c>
      <c r="K133" s="52">
        <f t="shared" si="29"/>
        <v>0</v>
      </c>
      <c r="L133" s="15">
        <f t="shared" si="20"/>
        <v>0</v>
      </c>
      <c r="M133" s="15">
        <f t="shared" si="21"/>
        <v>0</v>
      </c>
      <c r="N133" s="15">
        <f t="shared" si="22"/>
        <v>0</v>
      </c>
      <c r="O133" s="54">
        <f t="shared" si="23"/>
        <v>0</v>
      </c>
      <c r="P133" s="54"/>
    </row>
    <row r="134" spans="1:100" ht="12.6" customHeight="1">
      <c r="A134" s="43">
        <v>45640</v>
      </c>
      <c r="B134" s="42" t="s">
        <v>120</v>
      </c>
      <c r="C134" s="15" t="s">
        <v>117</v>
      </c>
      <c r="D134" s="18">
        <v>40</v>
      </c>
      <c r="E134" s="20">
        <v>38.94</v>
      </c>
      <c r="F134" s="70"/>
      <c r="G134" s="53">
        <f t="shared" si="16"/>
        <v>0</v>
      </c>
      <c r="H134" s="53">
        <f t="shared" si="17"/>
        <v>0</v>
      </c>
      <c r="I134" s="53">
        <f t="shared" si="18"/>
        <v>0</v>
      </c>
      <c r="J134" s="15">
        <v>0</v>
      </c>
      <c r="K134" s="52">
        <f t="shared" si="29"/>
        <v>0</v>
      </c>
      <c r="L134" s="15">
        <f t="shared" si="20"/>
        <v>0</v>
      </c>
      <c r="M134" s="15">
        <f t="shared" si="21"/>
        <v>0</v>
      </c>
      <c r="N134" s="15">
        <f t="shared" si="22"/>
        <v>0</v>
      </c>
      <c r="O134" s="54">
        <f t="shared" si="23"/>
        <v>0</v>
      </c>
      <c r="P134" s="54"/>
    </row>
    <row r="135" spans="1:100" ht="12.6" customHeight="1">
      <c r="A135" s="41"/>
      <c r="B135" s="15"/>
      <c r="C135" s="15"/>
      <c r="D135" s="18"/>
      <c r="E135" s="20"/>
      <c r="F135" s="70"/>
      <c r="G135" s="53"/>
      <c r="H135" s="53"/>
      <c r="I135" s="53"/>
      <c r="J135" s="15"/>
      <c r="K135" s="52"/>
      <c r="L135" s="15"/>
      <c r="M135" s="15"/>
      <c r="N135" s="15"/>
      <c r="O135" s="54"/>
      <c r="P135" s="54"/>
    </row>
    <row r="136" spans="1:100" s="10" customFormat="1" ht="12.6" customHeight="1">
      <c r="A136" s="40"/>
      <c r="B136" s="21" t="s">
        <v>121</v>
      </c>
      <c r="C136" s="21"/>
      <c r="D136" s="23"/>
      <c r="E136" s="24"/>
      <c r="F136" s="69"/>
      <c r="G136" s="55"/>
      <c r="H136" s="55"/>
      <c r="I136" s="55"/>
      <c r="J136" s="64"/>
      <c r="K136" s="57"/>
      <c r="L136" s="21"/>
      <c r="M136" s="21"/>
      <c r="N136" s="21"/>
      <c r="O136" s="58"/>
      <c r="P136" s="58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  <c r="BF136" s="21"/>
      <c r="BG136" s="21"/>
      <c r="BH136" s="21"/>
      <c r="BI136" s="21"/>
      <c r="BJ136" s="21"/>
      <c r="BK136" s="21"/>
      <c r="BL136" s="21"/>
      <c r="BM136" s="21"/>
      <c r="BN136" s="21"/>
      <c r="BO136" s="21"/>
      <c r="BP136" s="21"/>
      <c r="BQ136" s="21"/>
      <c r="BR136" s="21"/>
      <c r="BS136" s="21"/>
      <c r="BT136" s="21"/>
      <c r="BU136" s="21"/>
      <c r="BV136" s="21"/>
      <c r="BW136" s="21"/>
      <c r="BX136" s="21"/>
      <c r="BY136" s="21"/>
      <c r="BZ136" s="21"/>
      <c r="CA136" s="21"/>
      <c r="CB136" s="21"/>
      <c r="CC136" s="21"/>
      <c r="CD136" s="21"/>
      <c r="CE136" s="21"/>
      <c r="CF136" s="21"/>
      <c r="CG136" s="21"/>
      <c r="CH136" s="21"/>
      <c r="CI136" s="21"/>
      <c r="CJ136" s="21"/>
      <c r="CK136" s="21"/>
      <c r="CL136" s="21"/>
      <c r="CM136" s="21"/>
      <c r="CN136" s="21"/>
      <c r="CO136" s="21"/>
      <c r="CP136" s="21"/>
      <c r="CQ136" s="21"/>
      <c r="CR136" s="21"/>
      <c r="CS136" s="21"/>
      <c r="CT136" s="21"/>
      <c r="CU136" s="21"/>
      <c r="CV136" s="21"/>
    </row>
    <row r="137" spans="1:100" ht="12.6" customHeight="1">
      <c r="A137" s="41"/>
      <c r="B137" s="15"/>
      <c r="C137" s="15"/>
      <c r="D137" s="18"/>
      <c r="E137" s="20"/>
      <c r="F137" s="70"/>
      <c r="G137" s="53"/>
      <c r="H137" s="53"/>
      <c r="I137" s="53"/>
      <c r="J137" s="15"/>
      <c r="K137" s="52"/>
      <c r="L137" s="15"/>
      <c r="M137" s="15"/>
      <c r="N137" s="15"/>
      <c r="O137" s="54"/>
      <c r="P137" s="54"/>
    </row>
    <row r="138" spans="1:100" ht="12.6" customHeight="1">
      <c r="A138" s="43">
        <v>45728</v>
      </c>
      <c r="B138" s="42" t="s">
        <v>122</v>
      </c>
      <c r="C138" s="15" t="s">
        <v>123</v>
      </c>
      <c r="D138" s="18">
        <v>1</v>
      </c>
      <c r="E138" s="20">
        <v>20.241</v>
      </c>
      <c r="F138" s="70"/>
      <c r="G138" s="53">
        <f t="shared" si="16"/>
        <v>0</v>
      </c>
      <c r="H138" s="53">
        <f t="shared" si="17"/>
        <v>0</v>
      </c>
      <c r="I138" s="53">
        <f t="shared" si="18"/>
        <v>0</v>
      </c>
      <c r="J138" s="15">
        <v>0</v>
      </c>
      <c r="K138" s="52">
        <f t="shared" ref="K138:K146" si="30">$F$305</f>
        <v>0</v>
      </c>
      <c r="L138" s="15">
        <f t="shared" si="20"/>
        <v>0</v>
      </c>
      <c r="M138" s="15">
        <f t="shared" si="21"/>
        <v>0</v>
      </c>
      <c r="N138" s="15">
        <f t="shared" si="22"/>
        <v>0</v>
      </c>
      <c r="O138" s="54">
        <f t="shared" si="23"/>
        <v>0</v>
      </c>
      <c r="P138" s="54"/>
    </row>
    <row r="139" spans="1:100" ht="12.6" customHeight="1">
      <c r="A139" s="43">
        <v>45769</v>
      </c>
      <c r="B139" s="42" t="s">
        <v>124</v>
      </c>
      <c r="C139" s="15" t="s">
        <v>123</v>
      </c>
      <c r="D139" s="18">
        <v>4</v>
      </c>
      <c r="E139" s="20">
        <v>12.591000000000001</v>
      </c>
      <c r="F139" s="70"/>
      <c r="G139" s="53">
        <f t="shared" si="16"/>
        <v>0</v>
      </c>
      <c r="H139" s="53">
        <f t="shared" si="17"/>
        <v>0</v>
      </c>
      <c r="I139" s="53">
        <f t="shared" si="18"/>
        <v>0</v>
      </c>
      <c r="J139" s="15">
        <v>0</v>
      </c>
      <c r="K139" s="52">
        <f t="shared" si="30"/>
        <v>0</v>
      </c>
      <c r="L139" s="15">
        <f t="shared" si="20"/>
        <v>0</v>
      </c>
      <c r="M139" s="15">
        <f t="shared" si="21"/>
        <v>0</v>
      </c>
      <c r="N139" s="15">
        <f t="shared" si="22"/>
        <v>0</v>
      </c>
      <c r="O139" s="54">
        <f t="shared" si="23"/>
        <v>0</v>
      </c>
      <c r="P139" s="54"/>
    </row>
    <row r="140" spans="1:100" ht="12.6" customHeight="1">
      <c r="A140" s="43">
        <v>45757</v>
      </c>
      <c r="B140" s="42" t="s">
        <v>125</v>
      </c>
      <c r="C140" s="15" t="s">
        <v>126</v>
      </c>
      <c r="D140" s="18">
        <v>2</v>
      </c>
      <c r="E140" s="20">
        <v>11.241</v>
      </c>
      <c r="F140" s="70"/>
      <c r="G140" s="53">
        <f t="shared" si="16"/>
        <v>0</v>
      </c>
      <c r="H140" s="53">
        <f t="shared" si="17"/>
        <v>0</v>
      </c>
      <c r="I140" s="53">
        <f t="shared" si="18"/>
        <v>0</v>
      </c>
      <c r="J140" s="15">
        <v>0</v>
      </c>
      <c r="K140" s="52">
        <f t="shared" si="30"/>
        <v>0</v>
      </c>
      <c r="L140" s="15">
        <f t="shared" si="20"/>
        <v>0</v>
      </c>
      <c r="M140" s="15">
        <f t="shared" si="21"/>
        <v>0</v>
      </c>
      <c r="N140" s="15">
        <f t="shared" si="22"/>
        <v>0</v>
      </c>
      <c r="O140" s="54">
        <f t="shared" si="23"/>
        <v>0</v>
      </c>
      <c r="P140" s="54"/>
    </row>
    <row r="141" spans="1:100" ht="12.6" customHeight="1">
      <c r="A141" s="43">
        <v>45770</v>
      </c>
      <c r="B141" s="42" t="s">
        <v>127</v>
      </c>
      <c r="C141" s="15" t="s">
        <v>128</v>
      </c>
      <c r="D141" s="18">
        <v>2</v>
      </c>
      <c r="E141" s="20">
        <v>23.390999999999998</v>
      </c>
      <c r="F141" s="70"/>
      <c r="G141" s="53">
        <f t="shared" si="16"/>
        <v>0</v>
      </c>
      <c r="H141" s="53">
        <f t="shared" si="17"/>
        <v>0</v>
      </c>
      <c r="I141" s="53">
        <f t="shared" si="18"/>
        <v>0</v>
      </c>
      <c r="J141" s="15">
        <v>0</v>
      </c>
      <c r="K141" s="52">
        <f t="shared" si="30"/>
        <v>0</v>
      </c>
      <c r="L141" s="15">
        <f t="shared" si="20"/>
        <v>0</v>
      </c>
      <c r="M141" s="15">
        <f t="shared" si="21"/>
        <v>0</v>
      </c>
      <c r="N141" s="15">
        <f t="shared" si="22"/>
        <v>0</v>
      </c>
      <c r="O141" s="54">
        <f t="shared" si="23"/>
        <v>0</v>
      </c>
      <c r="P141" s="54"/>
    </row>
    <row r="142" spans="1:100" ht="12.6" customHeight="1">
      <c r="A142" s="43">
        <v>45646</v>
      </c>
      <c r="B142" s="42" t="s">
        <v>129</v>
      </c>
      <c r="C142" s="15" t="s">
        <v>123</v>
      </c>
      <c r="D142" s="18">
        <v>1</v>
      </c>
      <c r="E142" s="20">
        <v>31.455000000000002</v>
      </c>
      <c r="F142" s="70"/>
      <c r="G142" s="53">
        <f t="shared" si="16"/>
        <v>0</v>
      </c>
      <c r="H142" s="53">
        <f t="shared" si="17"/>
        <v>0</v>
      </c>
      <c r="I142" s="53">
        <f t="shared" si="18"/>
        <v>0</v>
      </c>
      <c r="J142" s="15">
        <v>0</v>
      </c>
      <c r="K142" s="52">
        <f t="shared" si="30"/>
        <v>0</v>
      </c>
      <c r="L142" s="15">
        <f t="shared" si="20"/>
        <v>0</v>
      </c>
      <c r="M142" s="15">
        <f t="shared" si="21"/>
        <v>0</v>
      </c>
      <c r="N142" s="15">
        <f t="shared" si="22"/>
        <v>0</v>
      </c>
      <c r="O142" s="54">
        <f t="shared" si="23"/>
        <v>0</v>
      </c>
      <c r="P142" s="54"/>
    </row>
    <row r="143" spans="1:100" ht="12.6" customHeight="1">
      <c r="A143" s="43">
        <v>45660</v>
      </c>
      <c r="B143" s="42" t="s">
        <v>130</v>
      </c>
      <c r="C143" s="15" t="s">
        <v>123</v>
      </c>
      <c r="D143" s="18">
        <v>1</v>
      </c>
      <c r="E143" s="20">
        <v>31.455000000000002</v>
      </c>
      <c r="F143" s="70"/>
      <c r="G143" s="53">
        <f t="shared" ref="G143:G206" si="31">E143*F143</f>
        <v>0</v>
      </c>
      <c r="H143" s="53">
        <f t="shared" ref="H143:H206" si="32">G143*J143</f>
        <v>0</v>
      </c>
      <c r="I143" s="53">
        <f t="shared" ref="I143:I206" si="33">G143+H143</f>
        <v>0</v>
      </c>
      <c r="J143" s="15">
        <v>0</v>
      </c>
      <c r="K143" s="52">
        <f t="shared" si="30"/>
        <v>0</v>
      </c>
      <c r="L143" s="15">
        <f t="shared" ref="L143:L206" si="34">G143*(1-$F$305)</f>
        <v>0</v>
      </c>
      <c r="M143" s="15">
        <f t="shared" ref="M143:M206" si="35">L143*J143</f>
        <v>0</v>
      </c>
      <c r="N143" s="15">
        <f t="shared" ref="N143:N206" si="36">L143+M143</f>
        <v>0</v>
      </c>
      <c r="O143" s="54">
        <f t="shared" ref="O143:O206" si="37">J143</f>
        <v>0</v>
      </c>
      <c r="P143" s="54"/>
    </row>
    <row r="144" spans="1:100" ht="12.6" customHeight="1">
      <c r="A144" s="43">
        <v>45604</v>
      </c>
      <c r="B144" s="42" t="s">
        <v>131</v>
      </c>
      <c r="C144" s="15" t="s">
        <v>123</v>
      </c>
      <c r="D144" s="18">
        <v>1</v>
      </c>
      <c r="E144" s="20">
        <v>31.455000000000002</v>
      </c>
      <c r="F144" s="70"/>
      <c r="G144" s="53">
        <f t="shared" si="31"/>
        <v>0</v>
      </c>
      <c r="H144" s="53">
        <f t="shared" si="32"/>
        <v>0</v>
      </c>
      <c r="I144" s="53">
        <f t="shared" si="33"/>
        <v>0</v>
      </c>
      <c r="J144" s="15">
        <v>0</v>
      </c>
      <c r="K144" s="52">
        <f t="shared" si="30"/>
        <v>0</v>
      </c>
      <c r="L144" s="15">
        <f t="shared" si="34"/>
        <v>0</v>
      </c>
      <c r="M144" s="15">
        <f t="shared" si="35"/>
        <v>0</v>
      </c>
      <c r="N144" s="15">
        <f t="shared" si="36"/>
        <v>0</v>
      </c>
      <c r="O144" s="54">
        <f t="shared" si="37"/>
        <v>0</v>
      </c>
      <c r="P144" s="54"/>
    </row>
    <row r="145" spans="1:100" ht="12.6" customHeight="1">
      <c r="A145" s="43">
        <v>45600</v>
      </c>
      <c r="B145" s="42" t="s">
        <v>132</v>
      </c>
      <c r="C145" s="15" t="s">
        <v>123</v>
      </c>
      <c r="D145" s="18">
        <v>1</v>
      </c>
      <c r="E145" s="20">
        <v>31.455000000000002</v>
      </c>
      <c r="F145" s="70"/>
      <c r="G145" s="53">
        <f t="shared" si="31"/>
        <v>0</v>
      </c>
      <c r="H145" s="53">
        <f t="shared" si="32"/>
        <v>0</v>
      </c>
      <c r="I145" s="53">
        <f t="shared" si="33"/>
        <v>0</v>
      </c>
      <c r="J145" s="15">
        <v>0</v>
      </c>
      <c r="K145" s="52">
        <f t="shared" si="30"/>
        <v>0</v>
      </c>
      <c r="L145" s="15">
        <f t="shared" si="34"/>
        <v>0</v>
      </c>
      <c r="M145" s="15">
        <f t="shared" si="35"/>
        <v>0</v>
      </c>
      <c r="N145" s="15">
        <f t="shared" si="36"/>
        <v>0</v>
      </c>
      <c r="O145" s="54">
        <f t="shared" si="37"/>
        <v>0</v>
      </c>
      <c r="P145" s="54"/>
    </row>
    <row r="146" spans="1:100" ht="12.6" customHeight="1">
      <c r="A146" s="43">
        <v>45692</v>
      </c>
      <c r="B146" s="15" t="s">
        <v>133</v>
      </c>
      <c r="C146" s="15" t="s">
        <v>134</v>
      </c>
      <c r="D146" s="18">
        <v>1</v>
      </c>
      <c r="E146" s="20">
        <v>79.84</v>
      </c>
      <c r="F146" s="70"/>
      <c r="G146" s="53">
        <f t="shared" si="31"/>
        <v>0</v>
      </c>
      <c r="H146" s="53">
        <f t="shared" si="32"/>
        <v>0</v>
      </c>
      <c r="I146" s="53">
        <f t="shared" si="33"/>
        <v>0</v>
      </c>
      <c r="J146" s="52">
        <v>0.2</v>
      </c>
      <c r="K146" s="52">
        <f t="shared" si="30"/>
        <v>0</v>
      </c>
      <c r="L146" s="15">
        <f t="shared" si="34"/>
        <v>0</v>
      </c>
      <c r="M146" s="15">
        <f t="shared" si="35"/>
        <v>0</v>
      </c>
      <c r="N146" s="15">
        <f t="shared" si="36"/>
        <v>0</v>
      </c>
      <c r="O146" s="54">
        <f t="shared" si="37"/>
        <v>0.2</v>
      </c>
      <c r="P146" s="54"/>
    </row>
    <row r="147" spans="1:100" ht="12.6" customHeight="1">
      <c r="A147" s="41"/>
      <c r="B147" s="42"/>
      <c r="C147" s="15"/>
      <c r="D147" s="18"/>
      <c r="E147" s="20"/>
      <c r="F147" s="66"/>
      <c r="G147" s="53"/>
      <c r="H147" s="53"/>
      <c r="I147" s="53"/>
      <c r="J147" s="15"/>
      <c r="K147" s="52"/>
      <c r="L147" s="15"/>
      <c r="M147" s="15"/>
      <c r="N147" s="15"/>
      <c r="O147" s="54"/>
      <c r="P147" s="54"/>
    </row>
    <row r="148" spans="1:100" s="10" customFormat="1" ht="12.6" customHeight="1">
      <c r="A148" s="40"/>
      <c r="B148" s="21" t="s">
        <v>135</v>
      </c>
      <c r="C148" s="21"/>
      <c r="D148" s="23"/>
      <c r="E148" s="24"/>
      <c r="F148" s="67"/>
      <c r="G148" s="55"/>
      <c r="H148" s="55"/>
      <c r="I148" s="55"/>
      <c r="J148" s="28"/>
      <c r="K148" s="57"/>
      <c r="L148" s="21"/>
      <c r="M148" s="21"/>
      <c r="N148" s="21"/>
      <c r="O148" s="58"/>
      <c r="P148" s="58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  <c r="BF148" s="21"/>
      <c r="BG148" s="21"/>
      <c r="BH148" s="21"/>
      <c r="BI148" s="21"/>
      <c r="BJ148" s="21"/>
      <c r="BK148" s="21"/>
      <c r="BL148" s="21"/>
      <c r="BM148" s="21"/>
      <c r="BN148" s="21"/>
      <c r="BO148" s="21"/>
      <c r="BP148" s="21"/>
      <c r="BQ148" s="21"/>
      <c r="BR148" s="21"/>
      <c r="BS148" s="21"/>
      <c r="BT148" s="21"/>
      <c r="BU148" s="21"/>
      <c r="BV148" s="21"/>
      <c r="BW148" s="21"/>
      <c r="BX148" s="21"/>
      <c r="BY148" s="21"/>
      <c r="BZ148" s="21"/>
      <c r="CA148" s="21"/>
      <c r="CB148" s="21"/>
      <c r="CC148" s="21"/>
      <c r="CD148" s="21"/>
      <c r="CE148" s="21"/>
      <c r="CF148" s="21"/>
      <c r="CG148" s="21"/>
      <c r="CH148" s="21"/>
      <c r="CI148" s="21"/>
      <c r="CJ148" s="21"/>
      <c r="CK148" s="21"/>
      <c r="CL148" s="21"/>
      <c r="CM148" s="21"/>
      <c r="CN148" s="21"/>
      <c r="CO148" s="21"/>
      <c r="CP148" s="21"/>
      <c r="CQ148" s="21"/>
      <c r="CR148" s="21"/>
      <c r="CS148" s="21"/>
      <c r="CT148" s="21"/>
      <c r="CU148" s="21"/>
      <c r="CV148" s="21"/>
    </row>
    <row r="149" spans="1:100" ht="12.6" customHeight="1">
      <c r="A149" s="41"/>
      <c r="B149" s="42"/>
      <c r="C149" s="15"/>
      <c r="D149" s="18"/>
      <c r="E149" s="20"/>
      <c r="F149" s="66"/>
      <c r="G149" s="53"/>
      <c r="H149" s="53"/>
      <c r="I149" s="53"/>
      <c r="J149" s="15"/>
      <c r="K149" s="52"/>
      <c r="L149" s="15"/>
      <c r="M149" s="15"/>
      <c r="N149" s="15"/>
      <c r="O149" s="54"/>
      <c r="P149" s="54"/>
    </row>
    <row r="150" spans="1:100" ht="12.6" customHeight="1">
      <c r="A150" s="43">
        <v>45728</v>
      </c>
      <c r="B150" s="42" t="s">
        <v>136</v>
      </c>
      <c r="C150" s="15" t="s">
        <v>137</v>
      </c>
      <c r="D150" s="18">
        <v>2</v>
      </c>
      <c r="E150" s="20">
        <v>32.355000000000004</v>
      </c>
      <c r="F150" s="70"/>
      <c r="G150" s="53">
        <f t="shared" si="31"/>
        <v>0</v>
      </c>
      <c r="H150" s="53">
        <f t="shared" si="32"/>
        <v>0</v>
      </c>
      <c r="I150" s="53">
        <f t="shared" si="33"/>
        <v>0</v>
      </c>
      <c r="J150" s="15">
        <v>0</v>
      </c>
      <c r="K150" s="52">
        <f t="shared" ref="K150:K157" si="38">$F$305</f>
        <v>0</v>
      </c>
      <c r="L150" s="15">
        <f t="shared" si="34"/>
        <v>0</v>
      </c>
      <c r="M150" s="15">
        <f t="shared" si="35"/>
        <v>0</v>
      </c>
      <c r="N150" s="15">
        <f t="shared" si="36"/>
        <v>0</v>
      </c>
      <c r="O150" s="54">
        <f t="shared" si="37"/>
        <v>0</v>
      </c>
      <c r="P150" s="54"/>
    </row>
    <row r="151" spans="1:100" ht="12.6" customHeight="1">
      <c r="A151" s="43">
        <v>45694</v>
      </c>
      <c r="B151" s="42" t="s">
        <v>138</v>
      </c>
      <c r="C151" s="15" t="s">
        <v>139</v>
      </c>
      <c r="D151" s="18">
        <v>4</v>
      </c>
      <c r="E151" s="20">
        <v>30.900000000000002</v>
      </c>
      <c r="F151" s="70"/>
      <c r="G151" s="53">
        <f t="shared" si="31"/>
        <v>0</v>
      </c>
      <c r="H151" s="53">
        <f t="shared" si="32"/>
        <v>0</v>
      </c>
      <c r="I151" s="53">
        <f t="shared" si="33"/>
        <v>0</v>
      </c>
      <c r="J151" s="15">
        <v>0</v>
      </c>
      <c r="K151" s="52">
        <f t="shared" si="38"/>
        <v>0</v>
      </c>
      <c r="L151" s="15">
        <f t="shared" si="34"/>
        <v>0</v>
      </c>
      <c r="M151" s="15">
        <f t="shared" si="35"/>
        <v>0</v>
      </c>
      <c r="N151" s="15">
        <f t="shared" si="36"/>
        <v>0</v>
      </c>
      <c r="O151" s="54">
        <f t="shared" si="37"/>
        <v>0</v>
      </c>
      <c r="P151" s="54"/>
    </row>
    <row r="152" spans="1:100" ht="12.6" customHeight="1">
      <c r="A152" s="43">
        <v>45651</v>
      </c>
      <c r="B152" s="42" t="s">
        <v>140</v>
      </c>
      <c r="C152" s="15" t="s">
        <v>141</v>
      </c>
      <c r="D152" s="18">
        <v>1</v>
      </c>
      <c r="E152" s="20">
        <v>99.960000000000008</v>
      </c>
      <c r="F152" s="70"/>
      <c r="G152" s="53">
        <f t="shared" si="31"/>
        <v>0</v>
      </c>
      <c r="H152" s="53">
        <f t="shared" si="32"/>
        <v>0</v>
      </c>
      <c r="I152" s="53">
        <f t="shared" si="33"/>
        <v>0</v>
      </c>
      <c r="J152" s="15">
        <v>0</v>
      </c>
      <c r="K152" s="52">
        <f t="shared" si="38"/>
        <v>0</v>
      </c>
      <c r="L152" s="15">
        <f t="shared" si="34"/>
        <v>0</v>
      </c>
      <c r="M152" s="15">
        <f t="shared" si="35"/>
        <v>0</v>
      </c>
      <c r="N152" s="15">
        <f t="shared" si="36"/>
        <v>0</v>
      </c>
      <c r="O152" s="54">
        <f t="shared" si="37"/>
        <v>0</v>
      </c>
      <c r="P152" s="54"/>
    </row>
    <row r="153" spans="1:100" ht="12.6" customHeight="1">
      <c r="A153" s="43">
        <v>45758</v>
      </c>
      <c r="B153" s="42" t="s">
        <v>142</v>
      </c>
      <c r="C153" s="15" t="s">
        <v>137</v>
      </c>
      <c r="D153" s="18">
        <v>10</v>
      </c>
      <c r="E153" s="20">
        <v>46.781999999999996</v>
      </c>
      <c r="F153" s="70"/>
      <c r="G153" s="53">
        <f t="shared" si="31"/>
        <v>0</v>
      </c>
      <c r="H153" s="53">
        <f t="shared" si="32"/>
        <v>0</v>
      </c>
      <c r="I153" s="53">
        <f t="shared" si="33"/>
        <v>0</v>
      </c>
      <c r="J153" s="15">
        <v>0</v>
      </c>
      <c r="K153" s="52">
        <f t="shared" si="38"/>
        <v>0</v>
      </c>
      <c r="L153" s="15">
        <f t="shared" si="34"/>
        <v>0</v>
      </c>
      <c r="M153" s="15">
        <f t="shared" si="35"/>
        <v>0</v>
      </c>
      <c r="N153" s="15">
        <f t="shared" si="36"/>
        <v>0</v>
      </c>
      <c r="O153" s="54">
        <f t="shared" si="37"/>
        <v>0</v>
      </c>
      <c r="P153" s="54"/>
    </row>
    <row r="154" spans="1:100" ht="12.6" customHeight="1">
      <c r="A154" s="43">
        <v>45752</v>
      </c>
      <c r="B154" s="42" t="s">
        <v>143</v>
      </c>
      <c r="C154" s="15" t="s">
        <v>137</v>
      </c>
      <c r="D154" s="18">
        <v>14</v>
      </c>
      <c r="E154" s="20">
        <v>46.781999999999996</v>
      </c>
      <c r="F154" s="70"/>
      <c r="G154" s="53">
        <f t="shared" si="31"/>
        <v>0</v>
      </c>
      <c r="H154" s="53">
        <f t="shared" si="32"/>
        <v>0</v>
      </c>
      <c r="I154" s="53">
        <f t="shared" si="33"/>
        <v>0</v>
      </c>
      <c r="J154" s="15">
        <v>0</v>
      </c>
      <c r="K154" s="52">
        <f t="shared" si="38"/>
        <v>0</v>
      </c>
      <c r="L154" s="15">
        <f t="shared" si="34"/>
        <v>0</v>
      </c>
      <c r="M154" s="15">
        <f t="shared" si="35"/>
        <v>0</v>
      </c>
      <c r="N154" s="15">
        <f t="shared" si="36"/>
        <v>0</v>
      </c>
      <c r="O154" s="54">
        <f t="shared" si="37"/>
        <v>0</v>
      </c>
      <c r="P154" s="54"/>
    </row>
    <row r="155" spans="1:100" ht="12.6" customHeight="1">
      <c r="A155" s="43">
        <v>45593</v>
      </c>
      <c r="B155" s="42" t="s">
        <v>144</v>
      </c>
      <c r="C155" s="15" t="s">
        <v>137</v>
      </c>
      <c r="D155" s="18">
        <v>2</v>
      </c>
      <c r="E155" s="20">
        <v>52.181999999999995</v>
      </c>
      <c r="F155" s="70"/>
      <c r="G155" s="53">
        <f t="shared" si="31"/>
        <v>0</v>
      </c>
      <c r="H155" s="53">
        <f t="shared" si="32"/>
        <v>0</v>
      </c>
      <c r="I155" s="53">
        <f t="shared" si="33"/>
        <v>0</v>
      </c>
      <c r="J155" s="15">
        <v>0</v>
      </c>
      <c r="K155" s="52">
        <f t="shared" si="38"/>
        <v>0</v>
      </c>
      <c r="L155" s="15">
        <f t="shared" si="34"/>
        <v>0</v>
      </c>
      <c r="M155" s="15">
        <f t="shared" si="35"/>
        <v>0</v>
      </c>
      <c r="N155" s="15">
        <f t="shared" si="36"/>
        <v>0</v>
      </c>
      <c r="O155" s="54">
        <f t="shared" si="37"/>
        <v>0</v>
      </c>
      <c r="P155" s="54"/>
    </row>
    <row r="156" spans="1:100" ht="12.6" customHeight="1">
      <c r="A156" s="43">
        <v>45744</v>
      </c>
      <c r="B156" s="42" t="s">
        <v>145</v>
      </c>
      <c r="C156" s="15" t="s">
        <v>146</v>
      </c>
      <c r="D156" s="18">
        <v>16</v>
      </c>
      <c r="E156" s="20">
        <v>46.781999999999996</v>
      </c>
      <c r="F156" s="70"/>
      <c r="G156" s="53">
        <f t="shared" si="31"/>
        <v>0</v>
      </c>
      <c r="H156" s="53">
        <f t="shared" si="32"/>
        <v>0</v>
      </c>
      <c r="I156" s="53">
        <f t="shared" si="33"/>
        <v>0</v>
      </c>
      <c r="J156" s="15">
        <v>0</v>
      </c>
      <c r="K156" s="52">
        <f t="shared" si="38"/>
        <v>0</v>
      </c>
      <c r="L156" s="15">
        <f t="shared" si="34"/>
        <v>0</v>
      </c>
      <c r="M156" s="15">
        <f t="shared" si="35"/>
        <v>0</v>
      </c>
      <c r="N156" s="15">
        <f t="shared" si="36"/>
        <v>0</v>
      </c>
      <c r="O156" s="54">
        <f t="shared" si="37"/>
        <v>0</v>
      </c>
      <c r="P156" s="54"/>
    </row>
    <row r="157" spans="1:100" ht="12.6" customHeight="1">
      <c r="A157" s="43">
        <v>45716</v>
      </c>
      <c r="B157" s="42" t="s">
        <v>147</v>
      </c>
      <c r="C157" s="15" t="s">
        <v>137</v>
      </c>
      <c r="D157" s="18">
        <v>6</v>
      </c>
      <c r="E157" s="20">
        <v>53.981999999999999</v>
      </c>
      <c r="F157" s="70"/>
      <c r="G157" s="53">
        <f t="shared" si="31"/>
        <v>0</v>
      </c>
      <c r="H157" s="53">
        <f t="shared" si="32"/>
        <v>0</v>
      </c>
      <c r="I157" s="53">
        <f t="shared" si="33"/>
        <v>0</v>
      </c>
      <c r="J157" s="15">
        <v>0</v>
      </c>
      <c r="K157" s="52">
        <f t="shared" si="38"/>
        <v>0</v>
      </c>
      <c r="L157" s="15">
        <f t="shared" si="34"/>
        <v>0</v>
      </c>
      <c r="M157" s="15">
        <f t="shared" si="35"/>
        <v>0</v>
      </c>
      <c r="N157" s="15">
        <f t="shared" si="36"/>
        <v>0</v>
      </c>
      <c r="O157" s="54">
        <f t="shared" si="37"/>
        <v>0</v>
      </c>
      <c r="P157" s="54"/>
    </row>
    <row r="158" spans="1:100" ht="12.6" customHeight="1">
      <c r="A158" s="41"/>
      <c r="B158" s="42"/>
      <c r="C158" s="15"/>
      <c r="D158" s="18"/>
      <c r="E158" s="20"/>
      <c r="F158" s="66"/>
      <c r="G158" s="53"/>
      <c r="H158" s="53"/>
      <c r="I158" s="53"/>
      <c r="J158" s="15"/>
      <c r="K158" s="52"/>
      <c r="L158" s="15"/>
      <c r="M158" s="15"/>
      <c r="N158" s="15"/>
      <c r="O158" s="54"/>
      <c r="P158" s="54"/>
    </row>
    <row r="159" spans="1:100" s="10" customFormat="1" ht="12.6" customHeight="1">
      <c r="A159" s="40"/>
      <c r="B159" s="21" t="s">
        <v>148</v>
      </c>
      <c r="C159" s="21"/>
      <c r="D159" s="23"/>
      <c r="E159" s="24"/>
      <c r="F159" s="71"/>
      <c r="G159" s="55"/>
      <c r="H159" s="55"/>
      <c r="I159" s="55"/>
      <c r="J159" s="28"/>
      <c r="K159" s="57"/>
      <c r="L159" s="21"/>
      <c r="M159" s="21"/>
      <c r="N159" s="21"/>
      <c r="O159" s="58"/>
      <c r="P159" s="58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  <c r="BF159" s="21"/>
      <c r="BG159" s="21"/>
      <c r="BH159" s="21"/>
      <c r="BI159" s="21"/>
      <c r="BJ159" s="21"/>
      <c r="BK159" s="21"/>
      <c r="BL159" s="21"/>
      <c r="BM159" s="21"/>
      <c r="BN159" s="21"/>
      <c r="BO159" s="21"/>
      <c r="BP159" s="21"/>
      <c r="BQ159" s="21"/>
      <c r="BR159" s="21"/>
      <c r="BS159" s="21"/>
      <c r="BT159" s="21"/>
      <c r="BU159" s="21"/>
      <c r="BV159" s="21"/>
      <c r="BW159" s="21"/>
      <c r="BX159" s="21"/>
      <c r="BY159" s="21"/>
      <c r="BZ159" s="21"/>
      <c r="CA159" s="21"/>
      <c r="CB159" s="21"/>
      <c r="CC159" s="21"/>
      <c r="CD159" s="21"/>
      <c r="CE159" s="21"/>
      <c r="CF159" s="21"/>
      <c r="CG159" s="21"/>
      <c r="CH159" s="21"/>
      <c r="CI159" s="21"/>
      <c r="CJ159" s="21"/>
      <c r="CK159" s="21"/>
      <c r="CL159" s="21"/>
      <c r="CM159" s="21"/>
      <c r="CN159" s="21"/>
      <c r="CO159" s="21"/>
      <c r="CP159" s="21"/>
      <c r="CQ159" s="21"/>
      <c r="CR159" s="21"/>
      <c r="CS159" s="21"/>
      <c r="CT159" s="21"/>
      <c r="CU159" s="21"/>
      <c r="CV159" s="21"/>
    </row>
    <row r="160" spans="1:100" ht="12.6" customHeight="1">
      <c r="A160" s="41"/>
      <c r="B160" s="42"/>
      <c r="C160" s="15"/>
      <c r="D160" s="18"/>
      <c r="E160" s="20"/>
      <c r="F160" s="66"/>
      <c r="G160" s="53"/>
      <c r="H160" s="53"/>
      <c r="I160" s="53"/>
      <c r="J160" s="15"/>
      <c r="K160" s="52"/>
      <c r="L160" s="15"/>
      <c r="M160" s="15"/>
      <c r="N160" s="15"/>
      <c r="O160" s="54"/>
      <c r="P160" s="54"/>
    </row>
    <row r="161" spans="1:16" ht="12.6" customHeight="1">
      <c r="A161" s="43">
        <v>45758</v>
      </c>
      <c r="B161" s="15" t="s">
        <v>149</v>
      </c>
      <c r="C161" s="15" t="s">
        <v>150</v>
      </c>
      <c r="D161" s="18">
        <v>12</v>
      </c>
      <c r="E161" s="20">
        <v>27</v>
      </c>
      <c r="F161" s="70"/>
      <c r="G161" s="53">
        <f t="shared" si="31"/>
        <v>0</v>
      </c>
      <c r="H161" s="53">
        <f t="shared" si="32"/>
        <v>0</v>
      </c>
      <c r="I161" s="53">
        <f t="shared" si="33"/>
        <v>0</v>
      </c>
      <c r="J161" s="54">
        <v>0.2</v>
      </c>
      <c r="K161" s="52">
        <f t="shared" ref="K161:K176" si="39">$F$305</f>
        <v>0</v>
      </c>
      <c r="L161" s="15">
        <f t="shared" si="34"/>
        <v>0</v>
      </c>
      <c r="M161" s="15">
        <f t="shared" si="35"/>
        <v>0</v>
      </c>
      <c r="N161" s="15">
        <f t="shared" si="36"/>
        <v>0</v>
      </c>
      <c r="O161" s="54">
        <f t="shared" si="37"/>
        <v>0.2</v>
      </c>
      <c r="P161" s="54"/>
    </row>
    <row r="162" spans="1:16" ht="12.6" customHeight="1">
      <c r="A162" s="43">
        <v>45793</v>
      </c>
      <c r="B162" s="42" t="s">
        <v>151</v>
      </c>
      <c r="C162" s="15" t="s">
        <v>152</v>
      </c>
      <c r="D162" s="18">
        <v>6</v>
      </c>
      <c r="E162" s="20">
        <v>40.491000000000007</v>
      </c>
      <c r="F162" s="70"/>
      <c r="G162" s="53">
        <f t="shared" si="31"/>
        <v>0</v>
      </c>
      <c r="H162" s="53">
        <f t="shared" si="32"/>
        <v>0</v>
      </c>
      <c r="I162" s="53">
        <f t="shared" si="33"/>
        <v>0</v>
      </c>
      <c r="J162" s="54">
        <v>0.2</v>
      </c>
      <c r="K162" s="52">
        <f t="shared" si="39"/>
        <v>0</v>
      </c>
      <c r="L162" s="15">
        <f t="shared" si="34"/>
        <v>0</v>
      </c>
      <c r="M162" s="15">
        <f t="shared" si="35"/>
        <v>0</v>
      </c>
      <c r="N162" s="15">
        <f t="shared" si="36"/>
        <v>0</v>
      </c>
      <c r="O162" s="54">
        <f t="shared" si="37"/>
        <v>0.2</v>
      </c>
      <c r="P162" s="54"/>
    </row>
    <row r="163" spans="1:16" ht="12.6" customHeight="1">
      <c r="A163" s="43">
        <v>45779</v>
      </c>
      <c r="B163" s="42" t="s">
        <v>153</v>
      </c>
      <c r="C163" s="15" t="s">
        <v>152</v>
      </c>
      <c r="D163" s="18">
        <v>2</v>
      </c>
      <c r="E163" s="20">
        <v>44.991000000000007</v>
      </c>
      <c r="F163" s="70"/>
      <c r="G163" s="53">
        <f t="shared" si="31"/>
        <v>0</v>
      </c>
      <c r="H163" s="53">
        <f t="shared" si="32"/>
        <v>0</v>
      </c>
      <c r="I163" s="53">
        <f t="shared" si="33"/>
        <v>0</v>
      </c>
      <c r="J163" s="54">
        <v>0.2</v>
      </c>
      <c r="K163" s="52">
        <f t="shared" si="39"/>
        <v>0</v>
      </c>
      <c r="L163" s="15">
        <f t="shared" si="34"/>
        <v>0</v>
      </c>
      <c r="M163" s="15">
        <f t="shared" si="35"/>
        <v>0</v>
      </c>
      <c r="N163" s="15">
        <f t="shared" si="36"/>
        <v>0</v>
      </c>
      <c r="O163" s="54">
        <f t="shared" si="37"/>
        <v>0.2</v>
      </c>
      <c r="P163" s="54"/>
    </row>
    <row r="164" spans="1:16" ht="12.6" customHeight="1">
      <c r="A164" s="43">
        <v>45786</v>
      </c>
      <c r="B164" s="42" t="s">
        <v>154</v>
      </c>
      <c r="C164" s="15" t="s">
        <v>155</v>
      </c>
      <c r="D164" s="18">
        <v>2</v>
      </c>
      <c r="E164" s="20">
        <v>80.991</v>
      </c>
      <c r="F164" s="70"/>
      <c r="G164" s="53">
        <f t="shared" si="31"/>
        <v>0</v>
      </c>
      <c r="H164" s="53">
        <f t="shared" si="32"/>
        <v>0</v>
      </c>
      <c r="I164" s="53">
        <f t="shared" si="33"/>
        <v>0</v>
      </c>
      <c r="J164" s="54">
        <v>0.2</v>
      </c>
      <c r="K164" s="52">
        <f t="shared" si="39"/>
        <v>0</v>
      </c>
      <c r="L164" s="15">
        <f t="shared" si="34"/>
        <v>0</v>
      </c>
      <c r="M164" s="15">
        <f t="shared" si="35"/>
        <v>0</v>
      </c>
      <c r="N164" s="15">
        <f t="shared" si="36"/>
        <v>0</v>
      </c>
      <c r="O164" s="54">
        <f t="shared" si="37"/>
        <v>0.2</v>
      </c>
      <c r="P164" s="54"/>
    </row>
    <row r="165" spans="1:16" ht="12.6" customHeight="1">
      <c r="A165" s="43">
        <v>45645</v>
      </c>
      <c r="B165" s="42" t="s">
        <v>156</v>
      </c>
      <c r="C165" s="15" t="s">
        <v>157</v>
      </c>
      <c r="D165" s="18">
        <v>2</v>
      </c>
      <c r="E165" s="20">
        <v>71.64</v>
      </c>
      <c r="F165" s="70"/>
      <c r="G165" s="53">
        <f t="shared" si="31"/>
        <v>0</v>
      </c>
      <c r="H165" s="53">
        <f t="shared" si="32"/>
        <v>0</v>
      </c>
      <c r="I165" s="53">
        <f t="shared" si="33"/>
        <v>0</v>
      </c>
      <c r="J165" s="54">
        <v>0.2</v>
      </c>
      <c r="K165" s="52">
        <f t="shared" si="39"/>
        <v>0</v>
      </c>
      <c r="L165" s="15">
        <f t="shared" si="34"/>
        <v>0</v>
      </c>
      <c r="M165" s="15">
        <f t="shared" si="35"/>
        <v>0</v>
      </c>
      <c r="N165" s="15">
        <f t="shared" si="36"/>
        <v>0</v>
      </c>
      <c r="O165" s="54">
        <f t="shared" si="37"/>
        <v>0.2</v>
      </c>
      <c r="P165" s="54"/>
    </row>
    <row r="166" spans="1:16" ht="12.6" customHeight="1">
      <c r="A166" s="43">
        <v>45828</v>
      </c>
      <c r="B166" s="42" t="s">
        <v>158</v>
      </c>
      <c r="C166" s="15" t="s">
        <v>159</v>
      </c>
      <c r="D166" s="18">
        <v>36</v>
      </c>
      <c r="E166" s="20">
        <v>8.9910000000000014</v>
      </c>
      <c r="F166" s="70"/>
      <c r="G166" s="53">
        <f t="shared" si="31"/>
        <v>0</v>
      </c>
      <c r="H166" s="53">
        <f t="shared" si="32"/>
        <v>0</v>
      </c>
      <c r="I166" s="53">
        <f t="shared" si="33"/>
        <v>0</v>
      </c>
      <c r="J166" s="54">
        <v>0.2</v>
      </c>
      <c r="K166" s="52">
        <f t="shared" si="39"/>
        <v>0</v>
      </c>
      <c r="L166" s="15">
        <f t="shared" si="34"/>
        <v>0</v>
      </c>
      <c r="M166" s="15">
        <f t="shared" si="35"/>
        <v>0</v>
      </c>
      <c r="N166" s="15">
        <f t="shared" si="36"/>
        <v>0</v>
      </c>
      <c r="O166" s="54">
        <f t="shared" si="37"/>
        <v>0.2</v>
      </c>
      <c r="P166" s="54"/>
    </row>
    <row r="167" spans="1:16" ht="12.6" customHeight="1">
      <c r="A167" s="43">
        <v>45828</v>
      </c>
      <c r="B167" s="42" t="s">
        <v>160</v>
      </c>
      <c r="C167" s="15" t="s">
        <v>159</v>
      </c>
      <c r="D167" s="18">
        <v>36</v>
      </c>
      <c r="E167" s="20">
        <v>8.9910000000000014</v>
      </c>
      <c r="F167" s="70"/>
      <c r="G167" s="53">
        <f t="shared" si="31"/>
        <v>0</v>
      </c>
      <c r="H167" s="53">
        <f t="shared" si="32"/>
        <v>0</v>
      </c>
      <c r="I167" s="53">
        <f t="shared" si="33"/>
        <v>0</v>
      </c>
      <c r="J167" s="54">
        <v>0.2</v>
      </c>
      <c r="K167" s="52">
        <f t="shared" si="39"/>
        <v>0</v>
      </c>
      <c r="L167" s="15">
        <f t="shared" si="34"/>
        <v>0</v>
      </c>
      <c r="M167" s="15">
        <f t="shared" si="35"/>
        <v>0</v>
      </c>
      <c r="N167" s="15">
        <f t="shared" si="36"/>
        <v>0</v>
      </c>
      <c r="O167" s="54">
        <f t="shared" si="37"/>
        <v>0.2</v>
      </c>
      <c r="P167" s="54"/>
    </row>
    <row r="168" spans="1:16" ht="12.6" customHeight="1">
      <c r="A168" s="43">
        <v>45728</v>
      </c>
      <c r="B168" s="42" t="s">
        <v>161</v>
      </c>
      <c r="C168" s="15" t="s">
        <v>162</v>
      </c>
      <c r="D168" s="18">
        <v>48</v>
      </c>
      <c r="E168" s="20">
        <v>8.5410000000000004</v>
      </c>
      <c r="F168" s="70"/>
      <c r="G168" s="53">
        <f t="shared" si="31"/>
        <v>0</v>
      </c>
      <c r="H168" s="53">
        <f t="shared" si="32"/>
        <v>0</v>
      </c>
      <c r="I168" s="53">
        <f t="shared" si="33"/>
        <v>0</v>
      </c>
      <c r="J168" s="54">
        <v>0.2</v>
      </c>
      <c r="K168" s="52">
        <f t="shared" si="39"/>
        <v>0</v>
      </c>
      <c r="L168" s="15">
        <f t="shared" si="34"/>
        <v>0</v>
      </c>
      <c r="M168" s="15">
        <f t="shared" si="35"/>
        <v>0</v>
      </c>
      <c r="N168" s="15">
        <f t="shared" si="36"/>
        <v>0</v>
      </c>
      <c r="O168" s="54">
        <f t="shared" si="37"/>
        <v>0.2</v>
      </c>
      <c r="P168" s="54"/>
    </row>
    <row r="169" spans="1:16" ht="12.6" customHeight="1">
      <c r="A169" s="43">
        <v>45796</v>
      </c>
      <c r="B169" s="42" t="s">
        <v>163</v>
      </c>
      <c r="C169" s="15" t="s">
        <v>164</v>
      </c>
      <c r="D169" s="18">
        <v>4</v>
      </c>
      <c r="E169" s="20">
        <v>57.555000000000007</v>
      </c>
      <c r="F169" s="70"/>
      <c r="G169" s="53">
        <f t="shared" si="31"/>
        <v>0</v>
      </c>
      <c r="H169" s="53">
        <f t="shared" si="32"/>
        <v>0</v>
      </c>
      <c r="I169" s="53">
        <f t="shared" si="33"/>
        <v>0</v>
      </c>
      <c r="J169" s="54">
        <v>0.2</v>
      </c>
      <c r="K169" s="52">
        <f t="shared" si="39"/>
        <v>0</v>
      </c>
      <c r="L169" s="15">
        <f t="shared" si="34"/>
        <v>0</v>
      </c>
      <c r="M169" s="15">
        <f t="shared" si="35"/>
        <v>0</v>
      </c>
      <c r="N169" s="15">
        <f t="shared" si="36"/>
        <v>0</v>
      </c>
      <c r="O169" s="54">
        <f t="shared" si="37"/>
        <v>0.2</v>
      </c>
      <c r="P169" s="54"/>
    </row>
    <row r="170" spans="1:16" ht="12.6" customHeight="1">
      <c r="A170" s="43">
        <v>45729</v>
      </c>
      <c r="B170" s="42" t="s">
        <v>165</v>
      </c>
      <c r="C170" s="15" t="s">
        <v>166</v>
      </c>
      <c r="D170" s="18">
        <v>2</v>
      </c>
      <c r="E170" s="20">
        <v>36.891000000000012</v>
      </c>
      <c r="F170" s="70"/>
      <c r="G170" s="53">
        <f t="shared" si="31"/>
        <v>0</v>
      </c>
      <c r="H170" s="53">
        <f t="shared" si="32"/>
        <v>0</v>
      </c>
      <c r="I170" s="53">
        <f t="shared" si="33"/>
        <v>0</v>
      </c>
      <c r="J170" s="54">
        <v>0.2</v>
      </c>
      <c r="K170" s="52">
        <f t="shared" si="39"/>
        <v>0</v>
      </c>
      <c r="L170" s="15">
        <f t="shared" si="34"/>
        <v>0</v>
      </c>
      <c r="M170" s="15">
        <f t="shared" si="35"/>
        <v>0</v>
      </c>
      <c r="N170" s="15">
        <f t="shared" si="36"/>
        <v>0</v>
      </c>
      <c r="O170" s="54">
        <f t="shared" si="37"/>
        <v>0.2</v>
      </c>
      <c r="P170" s="54"/>
    </row>
    <row r="171" spans="1:16" ht="12.6" customHeight="1">
      <c r="A171" s="43">
        <v>45695</v>
      </c>
      <c r="B171" s="42" t="s">
        <v>167</v>
      </c>
      <c r="C171" s="15" t="s">
        <v>168</v>
      </c>
      <c r="D171" s="18">
        <v>2</v>
      </c>
      <c r="E171" s="20">
        <v>58.455000000000005</v>
      </c>
      <c r="F171" s="70"/>
      <c r="G171" s="53">
        <f t="shared" si="31"/>
        <v>0</v>
      </c>
      <c r="H171" s="53">
        <f t="shared" si="32"/>
        <v>0</v>
      </c>
      <c r="I171" s="53">
        <f t="shared" si="33"/>
        <v>0</v>
      </c>
      <c r="J171" s="54">
        <v>0.2</v>
      </c>
      <c r="K171" s="52">
        <f t="shared" si="39"/>
        <v>0</v>
      </c>
      <c r="L171" s="15">
        <f t="shared" si="34"/>
        <v>0</v>
      </c>
      <c r="M171" s="15">
        <f t="shared" si="35"/>
        <v>0</v>
      </c>
      <c r="N171" s="15">
        <f t="shared" si="36"/>
        <v>0</v>
      </c>
      <c r="O171" s="54">
        <f t="shared" si="37"/>
        <v>0.2</v>
      </c>
      <c r="P171" s="54"/>
    </row>
    <row r="172" spans="1:16" ht="12.6" customHeight="1">
      <c r="A172" s="43">
        <v>45702</v>
      </c>
      <c r="B172" s="42" t="s">
        <v>169</v>
      </c>
      <c r="C172" s="15" t="s">
        <v>168</v>
      </c>
      <c r="D172" s="18">
        <v>2</v>
      </c>
      <c r="E172" s="20">
        <v>58.455000000000005</v>
      </c>
      <c r="F172" s="70"/>
      <c r="G172" s="53">
        <f t="shared" si="31"/>
        <v>0</v>
      </c>
      <c r="H172" s="53">
        <f t="shared" si="32"/>
        <v>0</v>
      </c>
      <c r="I172" s="53">
        <f t="shared" si="33"/>
        <v>0</v>
      </c>
      <c r="J172" s="54">
        <v>0.2</v>
      </c>
      <c r="K172" s="52">
        <f t="shared" si="39"/>
        <v>0</v>
      </c>
      <c r="L172" s="15">
        <f t="shared" si="34"/>
        <v>0</v>
      </c>
      <c r="M172" s="15">
        <f t="shared" si="35"/>
        <v>0</v>
      </c>
      <c r="N172" s="15">
        <f t="shared" si="36"/>
        <v>0</v>
      </c>
      <c r="O172" s="54">
        <f t="shared" si="37"/>
        <v>0.2</v>
      </c>
      <c r="P172" s="54"/>
    </row>
    <row r="173" spans="1:16" ht="12.6" customHeight="1">
      <c r="A173" s="43">
        <v>45900</v>
      </c>
      <c r="B173" s="42" t="s">
        <v>170</v>
      </c>
      <c r="C173" s="15" t="s">
        <v>171</v>
      </c>
      <c r="D173" s="18">
        <v>3</v>
      </c>
      <c r="E173" s="20">
        <v>35.909999999999997</v>
      </c>
      <c r="F173" s="70"/>
      <c r="G173" s="53">
        <f t="shared" si="31"/>
        <v>0</v>
      </c>
      <c r="H173" s="53">
        <f t="shared" si="32"/>
        <v>0</v>
      </c>
      <c r="I173" s="53">
        <f t="shared" si="33"/>
        <v>0</v>
      </c>
      <c r="J173" s="54">
        <v>0.2</v>
      </c>
      <c r="K173" s="52">
        <f t="shared" si="39"/>
        <v>0</v>
      </c>
      <c r="L173" s="15">
        <f t="shared" si="34"/>
        <v>0</v>
      </c>
      <c r="M173" s="15">
        <f t="shared" si="35"/>
        <v>0</v>
      </c>
      <c r="N173" s="15">
        <f t="shared" si="36"/>
        <v>0</v>
      </c>
      <c r="O173" s="54">
        <f t="shared" si="37"/>
        <v>0.2</v>
      </c>
      <c r="P173" s="54"/>
    </row>
    <row r="174" spans="1:16" ht="12.6" customHeight="1">
      <c r="A174" s="43">
        <v>45716</v>
      </c>
      <c r="B174" s="42" t="s">
        <v>172</v>
      </c>
      <c r="C174" s="15" t="s">
        <v>171</v>
      </c>
      <c r="D174" s="18">
        <v>3</v>
      </c>
      <c r="E174" s="20">
        <v>35.909999999999997</v>
      </c>
      <c r="F174" s="70"/>
      <c r="G174" s="53">
        <f t="shared" si="31"/>
        <v>0</v>
      </c>
      <c r="H174" s="53">
        <f t="shared" si="32"/>
        <v>0</v>
      </c>
      <c r="I174" s="53">
        <f t="shared" si="33"/>
        <v>0</v>
      </c>
      <c r="J174" s="54">
        <v>0.2</v>
      </c>
      <c r="K174" s="52">
        <f t="shared" si="39"/>
        <v>0</v>
      </c>
      <c r="L174" s="15">
        <f t="shared" si="34"/>
        <v>0</v>
      </c>
      <c r="M174" s="15">
        <f t="shared" si="35"/>
        <v>0</v>
      </c>
      <c r="N174" s="15">
        <f t="shared" si="36"/>
        <v>0</v>
      </c>
      <c r="O174" s="54">
        <f t="shared" si="37"/>
        <v>0.2</v>
      </c>
      <c r="P174" s="54"/>
    </row>
    <row r="175" spans="1:16" ht="12.6" customHeight="1">
      <c r="A175" s="43">
        <v>45747</v>
      </c>
      <c r="B175" s="42" t="s">
        <v>173</v>
      </c>
      <c r="C175" s="15" t="s">
        <v>171</v>
      </c>
      <c r="D175" s="18">
        <v>3</v>
      </c>
      <c r="E175" s="20">
        <v>37.71</v>
      </c>
      <c r="F175" s="70"/>
      <c r="G175" s="53">
        <f t="shared" si="31"/>
        <v>0</v>
      </c>
      <c r="H175" s="53">
        <f t="shared" si="32"/>
        <v>0</v>
      </c>
      <c r="I175" s="53">
        <f t="shared" si="33"/>
        <v>0</v>
      </c>
      <c r="J175" s="54">
        <v>0.2</v>
      </c>
      <c r="K175" s="52">
        <f t="shared" si="39"/>
        <v>0</v>
      </c>
      <c r="L175" s="15">
        <f t="shared" si="34"/>
        <v>0</v>
      </c>
      <c r="M175" s="15">
        <f t="shared" si="35"/>
        <v>0</v>
      </c>
      <c r="N175" s="15">
        <f t="shared" si="36"/>
        <v>0</v>
      </c>
      <c r="O175" s="54">
        <f t="shared" si="37"/>
        <v>0.2</v>
      </c>
      <c r="P175" s="54"/>
    </row>
    <row r="176" spans="1:16" ht="12.6" customHeight="1">
      <c r="A176" s="43">
        <v>45900</v>
      </c>
      <c r="B176" s="42" t="s">
        <v>174</v>
      </c>
      <c r="C176" s="15" t="s">
        <v>171</v>
      </c>
      <c r="D176" s="18">
        <v>3</v>
      </c>
      <c r="E176" s="20">
        <v>35.909999999999997</v>
      </c>
      <c r="F176" s="70"/>
      <c r="G176" s="53">
        <f t="shared" si="31"/>
        <v>0</v>
      </c>
      <c r="H176" s="53">
        <f t="shared" si="32"/>
        <v>0</v>
      </c>
      <c r="I176" s="53">
        <f t="shared" si="33"/>
        <v>0</v>
      </c>
      <c r="J176" s="54">
        <v>0.2</v>
      </c>
      <c r="K176" s="52">
        <f t="shared" si="39"/>
        <v>0</v>
      </c>
      <c r="L176" s="15">
        <f t="shared" si="34"/>
        <v>0</v>
      </c>
      <c r="M176" s="15">
        <f t="shared" si="35"/>
        <v>0</v>
      </c>
      <c r="N176" s="15">
        <f t="shared" si="36"/>
        <v>0</v>
      </c>
      <c r="O176" s="54">
        <f t="shared" si="37"/>
        <v>0.2</v>
      </c>
      <c r="P176" s="54"/>
    </row>
    <row r="177" spans="1:100" ht="12.6" customHeight="1">
      <c r="A177" s="41"/>
      <c r="B177" s="42"/>
      <c r="C177" s="15"/>
      <c r="D177" s="18"/>
      <c r="E177" s="20"/>
      <c r="F177" s="66"/>
      <c r="G177" s="53"/>
      <c r="H177" s="53"/>
      <c r="I177" s="53"/>
      <c r="J177" s="15"/>
      <c r="K177" s="52"/>
      <c r="L177" s="15"/>
      <c r="M177" s="15"/>
      <c r="N177" s="15"/>
      <c r="O177" s="54"/>
      <c r="P177" s="54"/>
    </row>
    <row r="178" spans="1:100" s="10" customFormat="1" ht="12.6" customHeight="1">
      <c r="A178" s="40"/>
      <c r="B178" s="21" t="s">
        <v>175</v>
      </c>
      <c r="C178" s="21"/>
      <c r="D178" s="23"/>
      <c r="E178" s="24"/>
      <c r="F178" s="71"/>
      <c r="G178" s="55"/>
      <c r="H178" s="55"/>
      <c r="I178" s="55"/>
      <c r="J178" s="28"/>
      <c r="K178" s="57"/>
      <c r="L178" s="21"/>
      <c r="M178" s="21"/>
      <c r="N178" s="21"/>
      <c r="O178" s="58"/>
      <c r="P178" s="58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1"/>
      <c r="AS178" s="21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  <c r="BF178" s="21"/>
      <c r="BG178" s="21"/>
      <c r="BH178" s="21"/>
      <c r="BI178" s="21"/>
      <c r="BJ178" s="21"/>
      <c r="BK178" s="21"/>
      <c r="BL178" s="21"/>
      <c r="BM178" s="21"/>
      <c r="BN178" s="21"/>
      <c r="BO178" s="21"/>
      <c r="BP178" s="21"/>
      <c r="BQ178" s="21"/>
      <c r="BR178" s="21"/>
      <c r="BS178" s="21"/>
      <c r="BT178" s="21"/>
      <c r="BU178" s="21"/>
      <c r="BV178" s="21"/>
      <c r="BW178" s="21"/>
      <c r="BX178" s="21"/>
      <c r="BY178" s="21"/>
      <c r="BZ178" s="21"/>
      <c r="CA178" s="21"/>
      <c r="CB178" s="21"/>
      <c r="CC178" s="21"/>
      <c r="CD178" s="21"/>
      <c r="CE178" s="21"/>
      <c r="CF178" s="21"/>
      <c r="CG178" s="21"/>
      <c r="CH178" s="21"/>
      <c r="CI178" s="21"/>
      <c r="CJ178" s="21"/>
      <c r="CK178" s="21"/>
      <c r="CL178" s="21"/>
      <c r="CM178" s="21"/>
      <c r="CN178" s="21"/>
      <c r="CO178" s="21"/>
      <c r="CP178" s="21"/>
      <c r="CQ178" s="21"/>
      <c r="CR178" s="21"/>
      <c r="CS178" s="21"/>
      <c r="CT178" s="21"/>
      <c r="CU178" s="21"/>
      <c r="CV178" s="21"/>
    </row>
    <row r="179" spans="1:100" ht="12.6" customHeight="1">
      <c r="A179" s="41"/>
      <c r="B179" s="42"/>
      <c r="C179" s="15"/>
      <c r="D179" s="18"/>
      <c r="E179" s="20"/>
      <c r="F179" s="66"/>
      <c r="G179" s="53"/>
      <c r="H179" s="53"/>
      <c r="I179" s="53"/>
      <c r="J179" s="15"/>
      <c r="K179" s="52"/>
      <c r="L179" s="15"/>
      <c r="M179" s="15"/>
      <c r="N179" s="15"/>
      <c r="O179" s="54"/>
      <c r="P179" s="54"/>
    </row>
    <row r="180" spans="1:100" ht="12.6" customHeight="1">
      <c r="A180" s="43">
        <v>45516</v>
      </c>
      <c r="B180" s="42" t="s">
        <v>176</v>
      </c>
      <c r="C180" s="42" t="s">
        <v>177</v>
      </c>
      <c r="D180" s="18">
        <v>4</v>
      </c>
      <c r="E180" s="20">
        <v>31.455000000000005</v>
      </c>
      <c r="F180" s="70"/>
      <c r="G180" s="53">
        <f t="shared" si="31"/>
        <v>0</v>
      </c>
      <c r="H180" s="53">
        <f t="shared" si="32"/>
        <v>0</v>
      </c>
      <c r="I180" s="53">
        <f t="shared" si="33"/>
        <v>0</v>
      </c>
      <c r="J180" s="54">
        <v>0</v>
      </c>
      <c r="K180" s="52">
        <f t="shared" ref="K180:K184" si="40">$F$305</f>
        <v>0</v>
      </c>
      <c r="L180" s="15">
        <f t="shared" si="34"/>
        <v>0</v>
      </c>
      <c r="M180" s="15">
        <f t="shared" si="35"/>
        <v>0</v>
      </c>
      <c r="N180" s="15">
        <f t="shared" si="36"/>
        <v>0</v>
      </c>
      <c r="O180" s="54">
        <f t="shared" si="37"/>
        <v>0</v>
      </c>
      <c r="P180" s="54"/>
    </row>
    <row r="181" spans="1:100" ht="12.6" customHeight="1">
      <c r="A181" s="43">
        <v>45500</v>
      </c>
      <c r="B181" s="42" t="s">
        <v>178</v>
      </c>
      <c r="C181" s="42" t="s">
        <v>177</v>
      </c>
      <c r="D181" s="18">
        <v>3</v>
      </c>
      <c r="E181" s="20">
        <v>31.455000000000005</v>
      </c>
      <c r="F181" s="70"/>
      <c r="G181" s="53">
        <f t="shared" si="31"/>
        <v>0</v>
      </c>
      <c r="H181" s="53">
        <f t="shared" si="32"/>
        <v>0</v>
      </c>
      <c r="I181" s="53">
        <f t="shared" si="33"/>
        <v>0</v>
      </c>
      <c r="J181" s="54">
        <v>0</v>
      </c>
      <c r="K181" s="52">
        <f t="shared" si="40"/>
        <v>0</v>
      </c>
      <c r="L181" s="15">
        <f t="shared" si="34"/>
        <v>0</v>
      </c>
      <c r="M181" s="15">
        <f t="shared" si="35"/>
        <v>0</v>
      </c>
      <c r="N181" s="15">
        <f t="shared" si="36"/>
        <v>0</v>
      </c>
      <c r="O181" s="54">
        <f t="shared" si="37"/>
        <v>0</v>
      </c>
      <c r="P181" s="54"/>
    </row>
    <row r="182" spans="1:100" ht="12.6" customHeight="1">
      <c r="A182" s="43">
        <v>45518</v>
      </c>
      <c r="B182" s="42" t="s">
        <v>179</v>
      </c>
      <c r="C182" s="42" t="s">
        <v>180</v>
      </c>
      <c r="D182" s="18">
        <v>6</v>
      </c>
      <c r="E182" s="20">
        <v>21.48</v>
      </c>
      <c r="F182" s="70"/>
      <c r="G182" s="53">
        <f t="shared" si="31"/>
        <v>0</v>
      </c>
      <c r="H182" s="53">
        <f t="shared" si="32"/>
        <v>0</v>
      </c>
      <c r="I182" s="53">
        <f t="shared" si="33"/>
        <v>0</v>
      </c>
      <c r="J182" s="54">
        <v>0.2</v>
      </c>
      <c r="K182" s="52">
        <f t="shared" si="40"/>
        <v>0</v>
      </c>
      <c r="L182" s="15">
        <f t="shared" si="34"/>
        <v>0</v>
      </c>
      <c r="M182" s="15">
        <f t="shared" si="35"/>
        <v>0</v>
      </c>
      <c r="N182" s="15">
        <f t="shared" si="36"/>
        <v>0</v>
      </c>
      <c r="O182" s="54">
        <f t="shared" si="37"/>
        <v>0.2</v>
      </c>
      <c r="P182" s="54"/>
    </row>
    <row r="183" spans="1:100" ht="12.6" customHeight="1">
      <c r="A183" s="43">
        <v>45534</v>
      </c>
      <c r="B183" s="42" t="s">
        <v>181</v>
      </c>
      <c r="C183" s="42" t="s">
        <v>182</v>
      </c>
      <c r="D183" s="18">
        <v>12</v>
      </c>
      <c r="E183" s="20">
        <v>22.35</v>
      </c>
      <c r="F183" s="70"/>
      <c r="G183" s="53">
        <f t="shared" si="31"/>
        <v>0</v>
      </c>
      <c r="H183" s="53">
        <f t="shared" si="32"/>
        <v>0</v>
      </c>
      <c r="I183" s="53">
        <f t="shared" si="33"/>
        <v>0</v>
      </c>
      <c r="J183" s="54">
        <v>0.2</v>
      </c>
      <c r="K183" s="52">
        <f t="shared" si="40"/>
        <v>0</v>
      </c>
      <c r="L183" s="15">
        <f t="shared" si="34"/>
        <v>0</v>
      </c>
      <c r="M183" s="15">
        <f t="shared" si="35"/>
        <v>0</v>
      </c>
      <c r="N183" s="15">
        <f t="shared" si="36"/>
        <v>0</v>
      </c>
      <c r="O183" s="54">
        <f t="shared" si="37"/>
        <v>0.2</v>
      </c>
      <c r="P183" s="54"/>
    </row>
    <row r="184" spans="1:100" ht="12.6" customHeight="1">
      <c r="A184" s="43">
        <v>45608</v>
      </c>
      <c r="B184" s="42" t="s">
        <v>183</v>
      </c>
      <c r="C184" s="42" t="s">
        <v>184</v>
      </c>
      <c r="D184" s="18">
        <v>20</v>
      </c>
      <c r="E184" s="20">
        <v>31.839999999999996</v>
      </c>
      <c r="F184" s="70"/>
      <c r="G184" s="53">
        <f t="shared" si="31"/>
        <v>0</v>
      </c>
      <c r="H184" s="53">
        <f t="shared" si="32"/>
        <v>0</v>
      </c>
      <c r="I184" s="53">
        <f t="shared" si="33"/>
        <v>0</v>
      </c>
      <c r="J184" s="54">
        <v>0.2</v>
      </c>
      <c r="K184" s="52">
        <f t="shared" si="40"/>
        <v>0</v>
      </c>
      <c r="L184" s="15">
        <f t="shared" si="34"/>
        <v>0</v>
      </c>
      <c r="M184" s="15">
        <f t="shared" si="35"/>
        <v>0</v>
      </c>
      <c r="N184" s="15">
        <f t="shared" si="36"/>
        <v>0</v>
      </c>
      <c r="O184" s="54">
        <f t="shared" si="37"/>
        <v>0.2</v>
      </c>
      <c r="P184" s="54"/>
    </row>
    <row r="185" spans="1:100" ht="12.6" customHeight="1">
      <c r="A185" s="41"/>
      <c r="B185" s="42"/>
      <c r="C185" s="45"/>
      <c r="D185" s="18"/>
      <c r="E185" s="20"/>
      <c r="F185" s="70"/>
      <c r="G185" s="53"/>
      <c r="H185" s="53"/>
      <c r="I185" s="53"/>
      <c r="J185" s="54"/>
      <c r="K185" s="52"/>
      <c r="L185" s="15"/>
      <c r="M185" s="15"/>
      <c r="N185" s="15"/>
      <c r="O185" s="54"/>
      <c r="P185" s="54"/>
    </row>
    <row r="186" spans="1:100" ht="12.6" customHeight="1">
      <c r="A186" s="41"/>
      <c r="B186" s="42"/>
      <c r="C186" s="15"/>
      <c r="D186" s="18"/>
      <c r="E186" s="20"/>
      <c r="F186" s="66"/>
      <c r="G186" s="53"/>
      <c r="H186" s="53"/>
      <c r="I186" s="53"/>
      <c r="J186" s="15"/>
      <c r="K186" s="52"/>
      <c r="L186" s="15"/>
      <c r="M186" s="15"/>
      <c r="N186" s="15"/>
      <c r="O186" s="54"/>
      <c r="P186" s="54"/>
    </row>
    <row r="187" spans="1:100" s="10" customFormat="1" ht="12.6" customHeight="1">
      <c r="A187" s="40"/>
      <c r="B187" s="21" t="s">
        <v>185</v>
      </c>
      <c r="C187" s="21"/>
      <c r="D187" s="23"/>
      <c r="E187" s="24"/>
      <c r="F187" s="71"/>
      <c r="G187" s="55"/>
      <c r="H187" s="55"/>
      <c r="I187" s="55"/>
      <c r="J187" s="28"/>
      <c r="K187" s="57"/>
      <c r="L187" s="21"/>
      <c r="M187" s="21"/>
      <c r="N187" s="21"/>
      <c r="O187" s="58"/>
      <c r="P187" s="58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  <c r="AO187" s="21"/>
      <c r="AP187" s="21"/>
      <c r="AQ187" s="21"/>
      <c r="AR187" s="21"/>
      <c r="AS187" s="21"/>
      <c r="AT187" s="21"/>
      <c r="AU187" s="21"/>
      <c r="AV187" s="21"/>
      <c r="AW187" s="21"/>
      <c r="AX187" s="21"/>
      <c r="AY187" s="21"/>
      <c r="AZ187" s="21"/>
      <c r="BA187" s="21"/>
      <c r="BB187" s="21"/>
      <c r="BC187" s="21"/>
      <c r="BD187" s="21"/>
      <c r="BE187" s="21"/>
      <c r="BF187" s="21"/>
      <c r="BG187" s="21"/>
      <c r="BH187" s="21"/>
      <c r="BI187" s="21"/>
      <c r="BJ187" s="21"/>
      <c r="BK187" s="21"/>
      <c r="BL187" s="21"/>
      <c r="BM187" s="21"/>
      <c r="BN187" s="21"/>
      <c r="BO187" s="21"/>
      <c r="BP187" s="21"/>
      <c r="BQ187" s="21"/>
      <c r="BR187" s="21"/>
      <c r="BS187" s="21"/>
      <c r="BT187" s="21"/>
      <c r="BU187" s="21"/>
      <c r="BV187" s="21"/>
      <c r="BW187" s="21"/>
      <c r="BX187" s="21"/>
      <c r="BY187" s="21"/>
      <c r="BZ187" s="21"/>
      <c r="CA187" s="21"/>
      <c r="CB187" s="21"/>
      <c r="CC187" s="21"/>
      <c r="CD187" s="21"/>
      <c r="CE187" s="21"/>
      <c r="CF187" s="21"/>
      <c r="CG187" s="21"/>
      <c r="CH187" s="21"/>
      <c r="CI187" s="21"/>
      <c r="CJ187" s="21"/>
      <c r="CK187" s="21"/>
      <c r="CL187" s="21"/>
      <c r="CM187" s="21"/>
      <c r="CN187" s="21"/>
      <c r="CO187" s="21"/>
      <c r="CP187" s="21"/>
      <c r="CQ187" s="21"/>
      <c r="CR187" s="21"/>
      <c r="CS187" s="21"/>
      <c r="CT187" s="21"/>
      <c r="CU187" s="21"/>
      <c r="CV187" s="21"/>
    </row>
    <row r="188" spans="1:100" ht="12.6" customHeight="1">
      <c r="A188" s="41"/>
      <c r="B188" s="42"/>
      <c r="C188" s="15"/>
      <c r="D188" s="18"/>
      <c r="E188" s="20"/>
      <c r="F188" s="66"/>
      <c r="G188" s="53"/>
      <c r="H188" s="53"/>
      <c r="I188" s="53"/>
      <c r="J188" s="15"/>
      <c r="K188" s="52"/>
      <c r="L188" s="15"/>
      <c r="M188" s="15"/>
      <c r="N188" s="15"/>
      <c r="O188" s="54"/>
      <c r="P188" s="54"/>
    </row>
    <row r="189" spans="1:100" ht="12.6" customHeight="1">
      <c r="A189" s="43">
        <v>45559</v>
      </c>
      <c r="B189" s="42" t="s">
        <v>186</v>
      </c>
      <c r="C189" s="15" t="s">
        <v>187</v>
      </c>
      <c r="D189" s="18">
        <v>10</v>
      </c>
      <c r="E189" s="20">
        <v>32.391000000000005</v>
      </c>
      <c r="F189" s="70"/>
      <c r="G189" s="53">
        <f t="shared" si="31"/>
        <v>0</v>
      </c>
      <c r="H189" s="53">
        <f t="shared" si="32"/>
        <v>0</v>
      </c>
      <c r="I189" s="53">
        <f t="shared" si="33"/>
        <v>0</v>
      </c>
      <c r="J189" s="54">
        <v>0.2</v>
      </c>
      <c r="K189" s="52">
        <f t="shared" ref="K189:K191" si="41">$F$305</f>
        <v>0</v>
      </c>
      <c r="L189" s="15">
        <f t="shared" si="34"/>
        <v>0</v>
      </c>
      <c r="M189" s="15">
        <f t="shared" si="35"/>
        <v>0</v>
      </c>
      <c r="N189" s="15">
        <f t="shared" si="36"/>
        <v>0</v>
      </c>
      <c r="O189" s="54">
        <f t="shared" si="37"/>
        <v>0.2</v>
      </c>
      <c r="P189" s="54"/>
    </row>
    <row r="190" spans="1:100" ht="12.6" customHeight="1">
      <c r="A190" s="43">
        <v>45531</v>
      </c>
      <c r="B190" s="42" t="s">
        <v>188</v>
      </c>
      <c r="C190" s="15" t="s">
        <v>187</v>
      </c>
      <c r="D190" s="18">
        <v>2</v>
      </c>
      <c r="E190" s="20">
        <v>32.391000000000005</v>
      </c>
      <c r="F190" s="70"/>
      <c r="G190" s="53">
        <f t="shared" si="31"/>
        <v>0</v>
      </c>
      <c r="H190" s="53">
        <f t="shared" si="32"/>
        <v>0</v>
      </c>
      <c r="I190" s="53">
        <f t="shared" si="33"/>
        <v>0</v>
      </c>
      <c r="J190" s="54">
        <v>0.2</v>
      </c>
      <c r="K190" s="52">
        <f t="shared" si="41"/>
        <v>0</v>
      </c>
      <c r="L190" s="15">
        <f t="shared" si="34"/>
        <v>0</v>
      </c>
      <c r="M190" s="15">
        <f t="shared" si="35"/>
        <v>0</v>
      </c>
      <c r="N190" s="15">
        <f t="shared" si="36"/>
        <v>0</v>
      </c>
      <c r="O190" s="54">
        <f t="shared" si="37"/>
        <v>0.2</v>
      </c>
      <c r="P190" s="54"/>
    </row>
    <row r="191" spans="1:100" ht="12.6" customHeight="1">
      <c r="A191" s="43">
        <v>45583</v>
      </c>
      <c r="B191" s="42" t="s">
        <v>189</v>
      </c>
      <c r="C191" s="15" t="s">
        <v>187</v>
      </c>
      <c r="D191" s="18">
        <v>3</v>
      </c>
      <c r="E191" s="20">
        <v>32.391000000000005</v>
      </c>
      <c r="F191" s="70"/>
      <c r="G191" s="53">
        <f t="shared" si="31"/>
        <v>0</v>
      </c>
      <c r="H191" s="53">
        <f t="shared" si="32"/>
        <v>0</v>
      </c>
      <c r="I191" s="53">
        <f t="shared" si="33"/>
        <v>0</v>
      </c>
      <c r="J191" s="54">
        <v>0.2</v>
      </c>
      <c r="K191" s="52">
        <f t="shared" si="41"/>
        <v>0</v>
      </c>
      <c r="L191" s="15">
        <f t="shared" si="34"/>
        <v>0</v>
      </c>
      <c r="M191" s="15">
        <f t="shared" si="35"/>
        <v>0</v>
      </c>
      <c r="N191" s="15">
        <f t="shared" si="36"/>
        <v>0</v>
      </c>
      <c r="O191" s="54">
        <f t="shared" si="37"/>
        <v>0.2</v>
      </c>
      <c r="P191" s="54"/>
    </row>
    <row r="192" spans="1:100" ht="12.6" customHeight="1">
      <c r="A192" s="41"/>
      <c r="B192" s="42"/>
      <c r="C192" s="15"/>
      <c r="D192" s="18"/>
      <c r="E192" s="20"/>
      <c r="F192" s="66"/>
      <c r="G192" s="53"/>
      <c r="H192" s="53"/>
      <c r="I192" s="53"/>
      <c r="J192" s="15"/>
      <c r="K192" s="52"/>
      <c r="L192" s="15"/>
      <c r="M192" s="15"/>
      <c r="N192" s="15"/>
      <c r="O192" s="54"/>
      <c r="P192" s="54"/>
    </row>
    <row r="193" spans="1:100" s="10" customFormat="1" ht="12.6" customHeight="1">
      <c r="A193" s="40"/>
      <c r="B193" s="21" t="s">
        <v>190</v>
      </c>
      <c r="C193" s="21"/>
      <c r="D193" s="23"/>
      <c r="E193" s="24"/>
      <c r="F193" s="67"/>
      <c r="G193" s="55"/>
      <c r="H193" s="55"/>
      <c r="I193" s="55"/>
      <c r="J193" s="28"/>
      <c r="K193" s="57"/>
      <c r="L193" s="21"/>
      <c r="M193" s="21"/>
      <c r="N193" s="21"/>
      <c r="O193" s="58"/>
      <c r="P193" s="58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  <c r="AM193" s="21"/>
      <c r="AN193" s="21"/>
      <c r="AO193" s="21"/>
      <c r="AP193" s="21"/>
      <c r="AQ193" s="21"/>
      <c r="AR193" s="21"/>
      <c r="AS193" s="21"/>
      <c r="AT193" s="21"/>
      <c r="AU193" s="21"/>
      <c r="AV193" s="21"/>
      <c r="AW193" s="21"/>
      <c r="AX193" s="21"/>
      <c r="AY193" s="21"/>
      <c r="AZ193" s="21"/>
      <c r="BA193" s="21"/>
      <c r="BB193" s="21"/>
      <c r="BC193" s="21"/>
      <c r="BD193" s="21"/>
      <c r="BE193" s="21"/>
      <c r="BF193" s="21"/>
      <c r="BG193" s="21"/>
      <c r="BH193" s="21"/>
      <c r="BI193" s="21"/>
      <c r="BJ193" s="21"/>
      <c r="BK193" s="21"/>
      <c r="BL193" s="21"/>
      <c r="BM193" s="21"/>
      <c r="BN193" s="21"/>
      <c r="BO193" s="21"/>
      <c r="BP193" s="21"/>
      <c r="BQ193" s="21"/>
      <c r="BR193" s="21"/>
      <c r="BS193" s="21"/>
      <c r="BT193" s="21"/>
      <c r="BU193" s="21"/>
      <c r="BV193" s="21"/>
      <c r="BW193" s="21"/>
      <c r="BX193" s="21"/>
      <c r="BY193" s="21"/>
      <c r="BZ193" s="21"/>
      <c r="CA193" s="21"/>
      <c r="CB193" s="21"/>
      <c r="CC193" s="21"/>
      <c r="CD193" s="21"/>
      <c r="CE193" s="21"/>
      <c r="CF193" s="21"/>
      <c r="CG193" s="21"/>
      <c r="CH193" s="21"/>
      <c r="CI193" s="21"/>
      <c r="CJ193" s="21"/>
      <c r="CK193" s="21"/>
      <c r="CL193" s="21"/>
      <c r="CM193" s="21"/>
      <c r="CN193" s="21"/>
      <c r="CO193" s="21"/>
      <c r="CP193" s="21"/>
      <c r="CQ193" s="21"/>
      <c r="CR193" s="21"/>
      <c r="CS193" s="21"/>
      <c r="CT193" s="21"/>
      <c r="CU193" s="21"/>
      <c r="CV193" s="21"/>
    </row>
    <row r="194" spans="1:100" ht="12.6" customHeight="1">
      <c r="A194" s="41"/>
      <c r="B194" s="42"/>
      <c r="C194" s="15"/>
      <c r="D194" s="18"/>
      <c r="E194" s="20"/>
      <c r="F194" s="66"/>
      <c r="G194" s="53"/>
      <c r="H194" s="53"/>
      <c r="I194" s="53"/>
      <c r="J194" s="15"/>
      <c r="K194" s="52"/>
      <c r="L194" s="15"/>
      <c r="M194" s="15"/>
      <c r="N194" s="15"/>
      <c r="O194" s="54"/>
      <c r="P194" s="54"/>
    </row>
    <row r="195" spans="1:100" ht="12.6" customHeight="1">
      <c r="A195" s="43">
        <v>45990</v>
      </c>
      <c r="B195" s="42" t="s">
        <v>191</v>
      </c>
      <c r="C195" s="15" t="s">
        <v>192</v>
      </c>
      <c r="D195" s="18">
        <v>2</v>
      </c>
      <c r="E195" s="20">
        <v>78.165000000000006</v>
      </c>
      <c r="F195" s="70"/>
      <c r="G195" s="53">
        <f t="shared" si="31"/>
        <v>0</v>
      </c>
      <c r="H195" s="53">
        <f t="shared" si="32"/>
        <v>0</v>
      </c>
      <c r="I195" s="53">
        <f t="shared" si="33"/>
        <v>0</v>
      </c>
      <c r="J195" s="15">
        <v>0</v>
      </c>
      <c r="K195" s="52">
        <f t="shared" ref="K195:K199" si="42">$F$305</f>
        <v>0</v>
      </c>
      <c r="L195" s="15">
        <f t="shared" si="34"/>
        <v>0</v>
      </c>
      <c r="M195" s="15">
        <f t="shared" si="35"/>
        <v>0</v>
      </c>
      <c r="N195" s="15">
        <f t="shared" si="36"/>
        <v>0</v>
      </c>
      <c r="O195" s="54">
        <f t="shared" si="37"/>
        <v>0</v>
      </c>
      <c r="P195" s="54"/>
    </row>
    <row r="196" spans="1:100" ht="12.6" customHeight="1">
      <c r="A196" s="43">
        <v>46037</v>
      </c>
      <c r="B196" s="42" t="s">
        <v>193</v>
      </c>
      <c r="C196" s="15" t="s">
        <v>192</v>
      </c>
      <c r="D196" s="18">
        <v>3</v>
      </c>
      <c r="E196" s="20">
        <v>72.765000000000001</v>
      </c>
      <c r="F196" s="70"/>
      <c r="G196" s="53">
        <f t="shared" si="31"/>
        <v>0</v>
      </c>
      <c r="H196" s="53">
        <f t="shared" si="32"/>
        <v>0</v>
      </c>
      <c r="I196" s="53">
        <f t="shared" si="33"/>
        <v>0</v>
      </c>
      <c r="J196" s="15">
        <v>0</v>
      </c>
      <c r="K196" s="52">
        <f t="shared" si="42"/>
        <v>0</v>
      </c>
      <c r="L196" s="15">
        <f t="shared" si="34"/>
        <v>0</v>
      </c>
      <c r="M196" s="15">
        <f t="shared" si="35"/>
        <v>0</v>
      </c>
      <c r="N196" s="15">
        <f t="shared" si="36"/>
        <v>0</v>
      </c>
      <c r="O196" s="54">
        <f t="shared" si="37"/>
        <v>0</v>
      </c>
      <c r="P196" s="54"/>
    </row>
    <row r="197" spans="1:100" ht="12.6" customHeight="1">
      <c r="A197" s="43">
        <v>46040</v>
      </c>
      <c r="B197" s="42" t="s">
        <v>194</v>
      </c>
      <c r="C197" s="15" t="s">
        <v>192</v>
      </c>
      <c r="D197" s="18">
        <v>4</v>
      </c>
      <c r="E197" s="20">
        <v>66.960000000000008</v>
      </c>
      <c r="F197" s="70"/>
      <c r="G197" s="53">
        <f t="shared" si="31"/>
        <v>0</v>
      </c>
      <c r="H197" s="53">
        <f t="shared" si="32"/>
        <v>0</v>
      </c>
      <c r="I197" s="53">
        <f t="shared" si="33"/>
        <v>0</v>
      </c>
      <c r="J197" s="15">
        <v>0</v>
      </c>
      <c r="K197" s="52">
        <f t="shared" si="42"/>
        <v>0</v>
      </c>
      <c r="L197" s="15">
        <f t="shared" si="34"/>
        <v>0</v>
      </c>
      <c r="M197" s="15">
        <f t="shared" si="35"/>
        <v>0</v>
      </c>
      <c r="N197" s="15">
        <f t="shared" si="36"/>
        <v>0</v>
      </c>
      <c r="O197" s="54">
        <f t="shared" si="37"/>
        <v>0</v>
      </c>
      <c r="P197" s="54"/>
    </row>
    <row r="198" spans="1:100" ht="12.6" customHeight="1">
      <c r="A198" s="43">
        <v>45913</v>
      </c>
      <c r="B198" s="42" t="s">
        <v>195</v>
      </c>
      <c r="C198" s="15" t="s">
        <v>196</v>
      </c>
      <c r="D198" s="18">
        <v>3</v>
      </c>
      <c r="E198" s="20">
        <v>82.92</v>
      </c>
      <c r="F198" s="70"/>
      <c r="G198" s="53">
        <f t="shared" si="31"/>
        <v>0</v>
      </c>
      <c r="H198" s="53">
        <f t="shared" si="32"/>
        <v>0</v>
      </c>
      <c r="I198" s="53">
        <f t="shared" si="33"/>
        <v>0</v>
      </c>
      <c r="J198" s="15">
        <v>0</v>
      </c>
      <c r="K198" s="52">
        <f t="shared" si="42"/>
        <v>0</v>
      </c>
      <c r="L198" s="15">
        <f t="shared" si="34"/>
        <v>0</v>
      </c>
      <c r="M198" s="15">
        <f t="shared" si="35"/>
        <v>0</v>
      </c>
      <c r="N198" s="15">
        <f t="shared" si="36"/>
        <v>0</v>
      </c>
      <c r="O198" s="54">
        <f t="shared" si="37"/>
        <v>0</v>
      </c>
      <c r="P198" s="54"/>
    </row>
    <row r="199" spans="1:100" ht="12.6" customHeight="1">
      <c r="A199" s="43">
        <v>45821</v>
      </c>
      <c r="B199" s="42" t="s">
        <v>197</v>
      </c>
      <c r="C199" s="15" t="s">
        <v>196</v>
      </c>
      <c r="D199" s="18">
        <v>2</v>
      </c>
      <c r="E199" s="20">
        <v>82.92</v>
      </c>
      <c r="F199" s="70"/>
      <c r="G199" s="53">
        <f t="shared" si="31"/>
        <v>0</v>
      </c>
      <c r="H199" s="53">
        <f t="shared" si="32"/>
        <v>0</v>
      </c>
      <c r="I199" s="53">
        <f t="shared" si="33"/>
        <v>0</v>
      </c>
      <c r="J199" s="15">
        <v>0</v>
      </c>
      <c r="K199" s="52">
        <f t="shared" si="42"/>
        <v>0</v>
      </c>
      <c r="L199" s="15">
        <f t="shared" si="34"/>
        <v>0</v>
      </c>
      <c r="M199" s="15">
        <f t="shared" si="35"/>
        <v>0</v>
      </c>
      <c r="N199" s="15">
        <f t="shared" si="36"/>
        <v>0</v>
      </c>
      <c r="O199" s="54">
        <f t="shared" si="37"/>
        <v>0</v>
      </c>
      <c r="P199" s="54"/>
    </row>
    <row r="200" spans="1:100" ht="12.6" customHeight="1">
      <c r="A200" s="41"/>
      <c r="B200" s="42"/>
      <c r="C200" s="15"/>
      <c r="D200" s="18"/>
      <c r="E200" s="20"/>
      <c r="F200" s="66"/>
      <c r="G200" s="53"/>
      <c r="H200" s="53"/>
      <c r="I200" s="53"/>
      <c r="J200" s="15"/>
      <c r="K200" s="52"/>
      <c r="L200" s="15"/>
      <c r="M200" s="15"/>
      <c r="N200" s="15"/>
      <c r="O200" s="54"/>
      <c r="P200" s="54"/>
    </row>
    <row r="201" spans="1:100" s="10" customFormat="1" ht="12.6" customHeight="1">
      <c r="A201" s="40"/>
      <c r="B201" s="21" t="s">
        <v>198</v>
      </c>
      <c r="C201" s="21"/>
      <c r="D201" s="23"/>
      <c r="E201" s="24"/>
      <c r="F201" s="67"/>
      <c r="G201" s="55"/>
      <c r="H201" s="55"/>
      <c r="I201" s="55"/>
      <c r="J201" s="28"/>
      <c r="K201" s="57"/>
      <c r="L201" s="21"/>
      <c r="M201" s="21"/>
      <c r="N201" s="21"/>
      <c r="O201" s="58"/>
      <c r="P201" s="58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  <c r="AM201" s="21"/>
      <c r="AN201" s="21"/>
      <c r="AO201" s="21"/>
      <c r="AP201" s="21"/>
      <c r="AQ201" s="21"/>
      <c r="AR201" s="21"/>
      <c r="AS201" s="21"/>
      <c r="AT201" s="21"/>
      <c r="AU201" s="21"/>
      <c r="AV201" s="21"/>
      <c r="AW201" s="21"/>
      <c r="AX201" s="21"/>
      <c r="AY201" s="21"/>
      <c r="AZ201" s="21"/>
      <c r="BA201" s="21"/>
      <c r="BB201" s="21"/>
      <c r="BC201" s="21"/>
      <c r="BD201" s="21"/>
      <c r="BE201" s="21"/>
      <c r="BF201" s="21"/>
      <c r="BG201" s="21"/>
      <c r="BH201" s="21"/>
      <c r="BI201" s="21"/>
      <c r="BJ201" s="21"/>
      <c r="BK201" s="21"/>
      <c r="BL201" s="21"/>
      <c r="BM201" s="21"/>
      <c r="BN201" s="21"/>
      <c r="BO201" s="21"/>
      <c r="BP201" s="21"/>
      <c r="BQ201" s="21"/>
      <c r="BR201" s="21"/>
      <c r="BS201" s="21"/>
      <c r="BT201" s="21"/>
      <c r="BU201" s="21"/>
      <c r="BV201" s="21"/>
      <c r="BW201" s="21"/>
      <c r="BX201" s="21"/>
      <c r="BY201" s="21"/>
      <c r="BZ201" s="21"/>
      <c r="CA201" s="21"/>
      <c r="CB201" s="21"/>
      <c r="CC201" s="21"/>
      <c r="CD201" s="21"/>
      <c r="CE201" s="21"/>
      <c r="CF201" s="21"/>
      <c r="CG201" s="21"/>
      <c r="CH201" s="21"/>
      <c r="CI201" s="21"/>
      <c r="CJ201" s="21"/>
      <c r="CK201" s="21"/>
      <c r="CL201" s="21"/>
      <c r="CM201" s="21"/>
      <c r="CN201" s="21"/>
      <c r="CO201" s="21"/>
      <c r="CP201" s="21"/>
      <c r="CQ201" s="21"/>
      <c r="CR201" s="21"/>
      <c r="CS201" s="21"/>
      <c r="CT201" s="21"/>
      <c r="CU201" s="21"/>
      <c r="CV201" s="21"/>
    </row>
    <row r="202" spans="1:100" ht="12.6" customHeight="1">
      <c r="A202" s="41"/>
      <c r="B202" s="42"/>
      <c r="C202" s="15"/>
      <c r="D202" s="18"/>
      <c r="E202" s="20"/>
      <c r="F202" s="66"/>
      <c r="G202" s="53"/>
      <c r="H202" s="53"/>
      <c r="I202" s="53"/>
      <c r="J202" s="15"/>
      <c r="K202" s="52"/>
      <c r="L202" s="15"/>
      <c r="M202" s="15"/>
      <c r="N202" s="15"/>
      <c r="O202" s="54"/>
      <c r="P202" s="54"/>
    </row>
    <row r="203" spans="1:100" ht="12.6" customHeight="1">
      <c r="A203" s="43">
        <v>45877</v>
      </c>
      <c r="B203" s="42" t="s">
        <v>199</v>
      </c>
      <c r="C203" s="15" t="s">
        <v>200</v>
      </c>
      <c r="D203" s="18">
        <v>3</v>
      </c>
      <c r="E203" s="20">
        <v>46.71</v>
      </c>
      <c r="F203" s="70"/>
      <c r="G203" s="53">
        <f t="shared" si="31"/>
        <v>0</v>
      </c>
      <c r="H203" s="53">
        <f t="shared" si="32"/>
        <v>0</v>
      </c>
      <c r="I203" s="53">
        <f t="shared" si="33"/>
        <v>0</v>
      </c>
      <c r="J203" s="15">
        <v>0</v>
      </c>
      <c r="K203" s="52">
        <f t="shared" ref="K203:K212" si="43">$F$305</f>
        <v>0</v>
      </c>
      <c r="L203" s="15">
        <f t="shared" si="34"/>
        <v>0</v>
      </c>
      <c r="M203" s="15">
        <f t="shared" si="35"/>
        <v>0</v>
      </c>
      <c r="N203" s="15">
        <f t="shared" si="36"/>
        <v>0</v>
      </c>
      <c r="O203" s="54">
        <f t="shared" si="37"/>
        <v>0</v>
      </c>
      <c r="P203" s="54"/>
    </row>
    <row r="204" spans="1:100" ht="12.6" customHeight="1">
      <c r="A204" s="43">
        <v>45703</v>
      </c>
      <c r="B204" s="42" t="s">
        <v>201</v>
      </c>
      <c r="C204" s="15" t="s">
        <v>200</v>
      </c>
      <c r="D204" s="18">
        <v>2</v>
      </c>
      <c r="E204" s="20">
        <v>44.910000000000004</v>
      </c>
      <c r="F204" s="70"/>
      <c r="G204" s="53">
        <f t="shared" si="31"/>
        <v>0</v>
      </c>
      <c r="H204" s="53">
        <f t="shared" si="32"/>
        <v>0</v>
      </c>
      <c r="I204" s="53">
        <f t="shared" si="33"/>
        <v>0</v>
      </c>
      <c r="J204" s="15">
        <v>0</v>
      </c>
      <c r="K204" s="52">
        <f t="shared" si="43"/>
        <v>0</v>
      </c>
      <c r="L204" s="15">
        <f t="shared" si="34"/>
        <v>0</v>
      </c>
      <c r="M204" s="15">
        <f t="shared" si="35"/>
        <v>0</v>
      </c>
      <c r="N204" s="15">
        <f t="shared" si="36"/>
        <v>0</v>
      </c>
      <c r="O204" s="54">
        <f t="shared" si="37"/>
        <v>0</v>
      </c>
      <c r="P204" s="54"/>
    </row>
    <row r="205" spans="1:100" ht="12.6" customHeight="1">
      <c r="A205" s="43">
        <v>45860</v>
      </c>
      <c r="B205" s="42" t="s">
        <v>202</v>
      </c>
      <c r="C205" s="15" t="s">
        <v>203</v>
      </c>
      <c r="D205" s="18">
        <v>2</v>
      </c>
      <c r="E205" s="20">
        <v>37.71</v>
      </c>
      <c r="F205" s="70"/>
      <c r="G205" s="53">
        <f t="shared" si="31"/>
        <v>0</v>
      </c>
      <c r="H205" s="53">
        <f t="shared" si="32"/>
        <v>0</v>
      </c>
      <c r="I205" s="53">
        <f t="shared" si="33"/>
        <v>0</v>
      </c>
      <c r="J205" s="15">
        <v>0</v>
      </c>
      <c r="K205" s="52">
        <f t="shared" si="43"/>
        <v>0</v>
      </c>
      <c r="L205" s="15">
        <f t="shared" si="34"/>
        <v>0</v>
      </c>
      <c r="M205" s="15">
        <f t="shared" si="35"/>
        <v>0</v>
      </c>
      <c r="N205" s="15">
        <f t="shared" si="36"/>
        <v>0</v>
      </c>
      <c r="O205" s="54">
        <f t="shared" si="37"/>
        <v>0</v>
      </c>
      <c r="P205" s="54"/>
    </row>
    <row r="206" spans="1:100" ht="12.6" customHeight="1">
      <c r="A206" s="43">
        <v>45876</v>
      </c>
      <c r="B206" s="42" t="s">
        <v>204</v>
      </c>
      <c r="C206" s="15" t="s">
        <v>203</v>
      </c>
      <c r="D206" s="18">
        <v>2</v>
      </c>
      <c r="E206" s="20">
        <v>37.71</v>
      </c>
      <c r="F206" s="70"/>
      <c r="G206" s="53">
        <f t="shared" si="31"/>
        <v>0</v>
      </c>
      <c r="H206" s="53">
        <f t="shared" si="32"/>
        <v>0</v>
      </c>
      <c r="I206" s="53">
        <f t="shared" si="33"/>
        <v>0</v>
      </c>
      <c r="J206" s="15">
        <v>0</v>
      </c>
      <c r="K206" s="52">
        <f t="shared" si="43"/>
        <v>0</v>
      </c>
      <c r="L206" s="15">
        <f t="shared" si="34"/>
        <v>0</v>
      </c>
      <c r="M206" s="15">
        <f t="shared" si="35"/>
        <v>0</v>
      </c>
      <c r="N206" s="15">
        <f t="shared" si="36"/>
        <v>0</v>
      </c>
      <c r="O206" s="54">
        <f t="shared" si="37"/>
        <v>0</v>
      </c>
      <c r="P206" s="54"/>
    </row>
    <row r="207" spans="1:100" ht="12.6" customHeight="1">
      <c r="A207" s="43">
        <v>45863</v>
      </c>
      <c r="B207" s="42" t="s">
        <v>205</v>
      </c>
      <c r="C207" s="15" t="s">
        <v>206</v>
      </c>
      <c r="D207" s="18">
        <v>2</v>
      </c>
      <c r="E207" s="20">
        <v>43.11</v>
      </c>
      <c r="F207" s="70"/>
      <c r="G207" s="53">
        <f t="shared" ref="G207:G267" si="44">E207*F207</f>
        <v>0</v>
      </c>
      <c r="H207" s="53">
        <f t="shared" ref="H207:H267" si="45">G207*J207</f>
        <v>0</v>
      </c>
      <c r="I207" s="53">
        <f t="shared" ref="I207:I267" si="46">G207+H207</f>
        <v>0</v>
      </c>
      <c r="J207" s="15">
        <v>0</v>
      </c>
      <c r="K207" s="52">
        <f t="shared" si="43"/>
        <v>0</v>
      </c>
      <c r="L207" s="15">
        <f t="shared" ref="L207:L267" si="47">G207*(1-$F$305)</f>
        <v>0</v>
      </c>
      <c r="M207" s="15">
        <f t="shared" ref="M207:M267" si="48">L207*J207</f>
        <v>0</v>
      </c>
      <c r="N207" s="15">
        <f t="shared" ref="N207:N267" si="49">L207+M207</f>
        <v>0</v>
      </c>
      <c r="O207" s="54">
        <f t="shared" ref="O207:O267" si="50">J207</f>
        <v>0</v>
      </c>
      <c r="P207" s="54"/>
    </row>
    <row r="208" spans="1:100" ht="12.6" customHeight="1">
      <c r="A208" s="43">
        <v>45876</v>
      </c>
      <c r="B208" s="42" t="s">
        <v>207</v>
      </c>
      <c r="C208" s="15" t="s">
        <v>206</v>
      </c>
      <c r="D208" s="18">
        <v>2</v>
      </c>
      <c r="E208" s="20">
        <v>43.11</v>
      </c>
      <c r="F208" s="70"/>
      <c r="G208" s="53">
        <f t="shared" si="44"/>
        <v>0</v>
      </c>
      <c r="H208" s="53">
        <f t="shared" si="45"/>
        <v>0</v>
      </c>
      <c r="I208" s="53">
        <f t="shared" si="46"/>
        <v>0</v>
      </c>
      <c r="J208" s="15">
        <v>0</v>
      </c>
      <c r="K208" s="52">
        <f t="shared" si="43"/>
        <v>0</v>
      </c>
      <c r="L208" s="15">
        <f t="shared" si="47"/>
        <v>0</v>
      </c>
      <c r="M208" s="15">
        <f t="shared" si="48"/>
        <v>0</v>
      </c>
      <c r="N208" s="15">
        <f t="shared" si="49"/>
        <v>0</v>
      </c>
      <c r="O208" s="54">
        <f t="shared" si="50"/>
        <v>0</v>
      </c>
      <c r="P208" s="54"/>
    </row>
    <row r="209" spans="1:100" ht="12.6" customHeight="1">
      <c r="A209" s="43">
        <v>45690</v>
      </c>
      <c r="B209" s="42" t="s">
        <v>208</v>
      </c>
      <c r="C209" s="15" t="s">
        <v>209</v>
      </c>
      <c r="D209" s="18">
        <v>2</v>
      </c>
      <c r="E209" s="20">
        <v>43.11</v>
      </c>
      <c r="F209" s="70"/>
      <c r="G209" s="53">
        <f t="shared" si="44"/>
        <v>0</v>
      </c>
      <c r="H209" s="53">
        <f t="shared" si="45"/>
        <v>0</v>
      </c>
      <c r="I209" s="53">
        <f t="shared" si="46"/>
        <v>0</v>
      </c>
      <c r="J209" s="15">
        <v>0</v>
      </c>
      <c r="K209" s="52">
        <f t="shared" si="43"/>
        <v>0</v>
      </c>
      <c r="L209" s="15">
        <f t="shared" si="47"/>
        <v>0</v>
      </c>
      <c r="M209" s="15">
        <f t="shared" si="48"/>
        <v>0</v>
      </c>
      <c r="N209" s="15">
        <f t="shared" si="49"/>
        <v>0</v>
      </c>
      <c r="O209" s="54">
        <f t="shared" si="50"/>
        <v>0</v>
      </c>
      <c r="P209" s="54"/>
    </row>
    <row r="210" spans="1:100" ht="12.6" customHeight="1">
      <c r="A210" s="43">
        <v>45787</v>
      </c>
      <c r="B210" s="42" t="s">
        <v>210</v>
      </c>
      <c r="C210" s="15" t="s">
        <v>209</v>
      </c>
      <c r="D210" s="18">
        <v>2</v>
      </c>
      <c r="E210" s="20">
        <v>43.11</v>
      </c>
      <c r="F210" s="70"/>
      <c r="G210" s="53">
        <f t="shared" si="44"/>
        <v>0</v>
      </c>
      <c r="H210" s="53">
        <f t="shared" si="45"/>
        <v>0</v>
      </c>
      <c r="I210" s="53">
        <f t="shared" si="46"/>
        <v>0</v>
      </c>
      <c r="J210" s="15">
        <v>0</v>
      </c>
      <c r="K210" s="52">
        <f t="shared" si="43"/>
        <v>0</v>
      </c>
      <c r="L210" s="15">
        <f t="shared" si="47"/>
        <v>0</v>
      </c>
      <c r="M210" s="15">
        <f t="shared" si="48"/>
        <v>0</v>
      </c>
      <c r="N210" s="15">
        <f t="shared" si="49"/>
        <v>0</v>
      </c>
      <c r="O210" s="54">
        <f t="shared" si="50"/>
        <v>0</v>
      </c>
      <c r="P210" s="54"/>
    </row>
    <row r="211" spans="1:100" ht="12.6" customHeight="1">
      <c r="A211" s="43">
        <v>45863</v>
      </c>
      <c r="B211" s="42" t="s">
        <v>211</v>
      </c>
      <c r="C211" s="15" t="s">
        <v>209</v>
      </c>
      <c r="D211" s="18">
        <v>1</v>
      </c>
      <c r="E211" s="20">
        <v>43.11</v>
      </c>
      <c r="F211" s="70"/>
      <c r="G211" s="53">
        <f t="shared" si="44"/>
        <v>0</v>
      </c>
      <c r="H211" s="53">
        <f t="shared" si="45"/>
        <v>0</v>
      </c>
      <c r="I211" s="53">
        <f t="shared" si="46"/>
        <v>0</v>
      </c>
      <c r="J211" s="15">
        <v>0</v>
      </c>
      <c r="K211" s="52">
        <f t="shared" si="43"/>
        <v>0</v>
      </c>
      <c r="L211" s="15">
        <f t="shared" si="47"/>
        <v>0</v>
      </c>
      <c r="M211" s="15">
        <f t="shared" si="48"/>
        <v>0</v>
      </c>
      <c r="N211" s="15">
        <f t="shared" si="49"/>
        <v>0</v>
      </c>
      <c r="O211" s="54">
        <f t="shared" si="50"/>
        <v>0</v>
      </c>
      <c r="P211" s="54"/>
    </row>
    <row r="212" spans="1:100" ht="12.6" customHeight="1">
      <c r="A212" s="43">
        <v>45798</v>
      </c>
      <c r="B212" s="42" t="s">
        <v>212</v>
      </c>
      <c r="C212" s="15" t="s">
        <v>209</v>
      </c>
      <c r="D212" s="18">
        <v>1</v>
      </c>
      <c r="E212" s="20">
        <v>43.11</v>
      </c>
      <c r="F212" s="70"/>
      <c r="G212" s="53">
        <f t="shared" si="44"/>
        <v>0</v>
      </c>
      <c r="H212" s="53">
        <f t="shared" si="45"/>
        <v>0</v>
      </c>
      <c r="I212" s="53">
        <f t="shared" si="46"/>
        <v>0</v>
      </c>
      <c r="J212" s="15">
        <v>0</v>
      </c>
      <c r="K212" s="52">
        <f t="shared" si="43"/>
        <v>0</v>
      </c>
      <c r="L212" s="15">
        <f t="shared" si="47"/>
        <v>0</v>
      </c>
      <c r="M212" s="15">
        <f t="shared" si="48"/>
        <v>0</v>
      </c>
      <c r="N212" s="15">
        <f t="shared" si="49"/>
        <v>0</v>
      </c>
      <c r="O212" s="54">
        <f t="shared" si="50"/>
        <v>0</v>
      </c>
      <c r="P212" s="54"/>
    </row>
    <row r="213" spans="1:100" ht="12.6" customHeight="1">
      <c r="A213" s="41"/>
      <c r="B213" s="42"/>
      <c r="C213" s="15"/>
      <c r="D213" s="18"/>
      <c r="E213" s="20"/>
      <c r="F213" s="66"/>
      <c r="G213" s="53"/>
      <c r="H213" s="53"/>
      <c r="I213" s="53"/>
      <c r="J213" s="15"/>
      <c r="K213" s="52"/>
      <c r="L213" s="15"/>
      <c r="M213" s="15"/>
      <c r="N213" s="15"/>
      <c r="O213" s="54"/>
      <c r="P213" s="54"/>
    </row>
    <row r="214" spans="1:100" s="10" customFormat="1" ht="12.6" customHeight="1">
      <c r="A214" s="40"/>
      <c r="B214" s="21" t="s">
        <v>213</v>
      </c>
      <c r="C214" s="21"/>
      <c r="D214" s="23"/>
      <c r="E214" s="24"/>
      <c r="F214" s="67"/>
      <c r="G214" s="55"/>
      <c r="H214" s="55"/>
      <c r="I214" s="55"/>
      <c r="J214" s="28"/>
      <c r="K214" s="57"/>
      <c r="L214" s="21"/>
      <c r="M214" s="21"/>
      <c r="N214" s="21"/>
      <c r="O214" s="58"/>
      <c r="P214" s="58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  <c r="AN214" s="21"/>
      <c r="AO214" s="21"/>
      <c r="AP214" s="21"/>
      <c r="AQ214" s="21"/>
      <c r="AR214" s="21"/>
      <c r="AS214" s="21"/>
      <c r="AT214" s="21"/>
      <c r="AU214" s="21"/>
      <c r="AV214" s="21"/>
      <c r="AW214" s="21"/>
      <c r="AX214" s="21"/>
      <c r="AY214" s="21"/>
      <c r="AZ214" s="21"/>
      <c r="BA214" s="21"/>
      <c r="BB214" s="21"/>
      <c r="BC214" s="21"/>
      <c r="BD214" s="21"/>
      <c r="BE214" s="21"/>
      <c r="BF214" s="21"/>
      <c r="BG214" s="21"/>
      <c r="BH214" s="21"/>
      <c r="BI214" s="21"/>
      <c r="BJ214" s="21"/>
      <c r="BK214" s="21"/>
      <c r="BL214" s="21"/>
      <c r="BM214" s="21"/>
      <c r="BN214" s="21"/>
      <c r="BO214" s="21"/>
      <c r="BP214" s="21"/>
      <c r="BQ214" s="21"/>
      <c r="BR214" s="21"/>
      <c r="BS214" s="21"/>
      <c r="BT214" s="21"/>
      <c r="BU214" s="21"/>
      <c r="BV214" s="21"/>
      <c r="BW214" s="21"/>
      <c r="BX214" s="21"/>
      <c r="BY214" s="21"/>
      <c r="BZ214" s="21"/>
      <c r="CA214" s="21"/>
      <c r="CB214" s="21"/>
      <c r="CC214" s="21"/>
      <c r="CD214" s="21"/>
      <c r="CE214" s="21"/>
      <c r="CF214" s="21"/>
      <c r="CG214" s="21"/>
      <c r="CH214" s="21"/>
      <c r="CI214" s="21"/>
      <c r="CJ214" s="21"/>
      <c r="CK214" s="21"/>
      <c r="CL214" s="21"/>
      <c r="CM214" s="21"/>
      <c r="CN214" s="21"/>
      <c r="CO214" s="21"/>
      <c r="CP214" s="21"/>
      <c r="CQ214" s="21"/>
      <c r="CR214" s="21"/>
      <c r="CS214" s="21"/>
      <c r="CT214" s="21"/>
      <c r="CU214" s="21"/>
      <c r="CV214" s="21"/>
    </row>
    <row r="215" spans="1:100" ht="12.6" customHeight="1">
      <c r="A215" s="41"/>
      <c r="B215" s="42"/>
      <c r="C215" s="15"/>
      <c r="D215" s="18"/>
      <c r="E215" s="20"/>
      <c r="F215" s="66"/>
      <c r="G215" s="53"/>
      <c r="H215" s="53"/>
      <c r="I215" s="53"/>
      <c r="J215" s="15"/>
      <c r="K215" s="52"/>
      <c r="L215" s="15"/>
      <c r="M215" s="15"/>
      <c r="N215" s="15"/>
      <c r="O215" s="54"/>
      <c r="P215" s="54"/>
    </row>
    <row r="216" spans="1:100" ht="12.6" customHeight="1">
      <c r="A216" s="43">
        <v>45721</v>
      </c>
      <c r="B216" s="42" t="s">
        <v>214</v>
      </c>
      <c r="C216" s="15" t="s">
        <v>215</v>
      </c>
      <c r="D216" s="18">
        <v>8</v>
      </c>
      <c r="E216" s="20">
        <v>30.555000000000003</v>
      </c>
      <c r="F216" s="70"/>
      <c r="G216" s="53">
        <f t="shared" si="44"/>
        <v>0</v>
      </c>
      <c r="H216" s="53">
        <f t="shared" si="45"/>
        <v>0</v>
      </c>
      <c r="I216" s="53">
        <f t="shared" si="46"/>
        <v>0</v>
      </c>
      <c r="J216" s="15">
        <v>0</v>
      </c>
      <c r="K216" s="52">
        <f t="shared" ref="K216:K226" si="51">$F$305</f>
        <v>0</v>
      </c>
      <c r="L216" s="15">
        <f t="shared" si="47"/>
        <v>0</v>
      </c>
      <c r="M216" s="15">
        <f t="shared" si="48"/>
        <v>0</v>
      </c>
      <c r="N216" s="15">
        <f t="shared" si="49"/>
        <v>0</v>
      </c>
      <c r="O216" s="54">
        <f t="shared" si="50"/>
        <v>0</v>
      </c>
      <c r="P216" s="54"/>
    </row>
    <row r="217" spans="1:100" ht="12.6" customHeight="1">
      <c r="A217" s="43">
        <v>45689</v>
      </c>
      <c r="B217" s="42" t="s">
        <v>216</v>
      </c>
      <c r="C217" s="15" t="s">
        <v>215</v>
      </c>
      <c r="D217" s="18">
        <v>3</v>
      </c>
      <c r="E217" s="20">
        <v>30.555000000000003</v>
      </c>
      <c r="F217" s="70"/>
      <c r="G217" s="53">
        <f t="shared" si="44"/>
        <v>0</v>
      </c>
      <c r="H217" s="53">
        <f t="shared" si="45"/>
        <v>0</v>
      </c>
      <c r="I217" s="53">
        <f t="shared" si="46"/>
        <v>0</v>
      </c>
      <c r="J217" s="15">
        <v>0</v>
      </c>
      <c r="K217" s="52">
        <f t="shared" si="51"/>
        <v>0</v>
      </c>
      <c r="L217" s="15">
        <f t="shared" si="47"/>
        <v>0</v>
      </c>
      <c r="M217" s="15">
        <f t="shared" si="48"/>
        <v>0</v>
      </c>
      <c r="N217" s="15">
        <f t="shared" si="49"/>
        <v>0</v>
      </c>
      <c r="O217" s="54">
        <f t="shared" si="50"/>
        <v>0</v>
      </c>
      <c r="P217" s="54"/>
    </row>
    <row r="218" spans="1:100" ht="12.6" customHeight="1">
      <c r="A218" s="43">
        <v>45694</v>
      </c>
      <c r="B218" s="42" t="s">
        <v>217</v>
      </c>
      <c r="C218" s="15" t="s">
        <v>215</v>
      </c>
      <c r="D218" s="18">
        <v>3</v>
      </c>
      <c r="E218" s="20">
        <v>30.555000000000003</v>
      </c>
      <c r="F218" s="70"/>
      <c r="G218" s="53">
        <f t="shared" si="44"/>
        <v>0</v>
      </c>
      <c r="H218" s="53">
        <f t="shared" si="45"/>
        <v>0</v>
      </c>
      <c r="I218" s="53">
        <f t="shared" si="46"/>
        <v>0</v>
      </c>
      <c r="J218" s="15">
        <v>0</v>
      </c>
      <c r="K218" s="52">
        <f t="shared" si="51"/>
        <v>0</v>
      </c>
      <c r="L218" s="15">
        <f t="shared" si="47"/>
        <v>0</v>
      </c>
      <c r="M218" s="15">
        <f t="shared" si="48"/>
        <v>0</v>
      </c>
      <c r="N218" s="15">
        <f t="shared" si="49"/>
        <v>0</v>
      </c>
      <c r="O218" s="54">
        <f t="shared" si="50"/>
        <v>0</v>
      </c>
      <c r="P218" s="54"/>
    </row>
    <row r="219" spans="1:100" ht="12.6" customHeight="1">
      <c r="A219" s="43">
        <v>45709</v>
      </c>
      <c r="B219" s="42" t="s">
        <v>218</v>
      </c>
      <c r="C219" s="15" t="s">
        <v>215</v>
      </c>
      <c r="D219" s="18">
        <v>4</v>
      </c>
      <c r="E219" s="20">
        <v>30.555000000000003</v>
      </c>
      <c r="F219" s="70"/>
      <c r="G219" s="53">
        <f t="shared" si="44"/>
        <v>0</v>
      </c>
      <c r="H219" s="53">
        <f t="shared" si="45"/>
        <v>0</v>
      </c>
      <c r="I219" s="53">
        <f t="shared" si="46"/>
        <v>0</v>
      </c>
      <c r="J219" s="15">
        <v>0</v>
      </c>
      <c r="K219" s="52">
        <f t="shared" si="51"/>
        <v>0</v>
      </c>
      <c r="L219" s="15">
        <f t="shared" si="47"/>
        <v>0</v>
      </c>
      <c r="M219" s="15">
        <f t="shared" si="48"/>
        <v>0</v>
      </c>
      <c r="N219" s="15">
        <f t="shared" si="49"/>
        <v>0</v>
      </c>
      <c r="O219" s="54">
        <f t="shared" si="50"/>
        <v>0</v>
      </c>
      <c r="P219" s="54"/>
    </row>
    <row r="220" spans="1:100" ht="12.6" customHeight="1">
      <c r="A220" s="43">
        <v>45700</v>
      </c>
      <c r="B220" s="42" t="s">
        <v>219</v>
      </c>
      <c r="C220" s="15" t="s">
        <v>215</v>
      </c>
      <c r="D220" s="18">
        <v>3</v>
      </c>
      <c r="E220" s="20">
        <v>30.555000000000003</v>
      </c>
      <c r="F220" s="70"/>
      <c r="G220" s="53">
        <f t="shared" si="44"/>
        <v>0</v>
      </c>
      <c r="H220" s="53">
        <f t="shared" si="45"/>
        <v>0</v>
      </c>
      <c r="I220" s="53">
        <f t="shared" si="46"/>
        <v>0</v>
      </c>
      <c r="J220" s="15">
        <v>0</v>
      </c>
      <c r="K220" s="52">
        <f t="shared" si="51"/>
        <v>0</v>
      </c>
      <c r="L220" s="15">
        <f t="shared" si="47"/>
        <v>0</v>
      </c>
      <c r="M220" s="15">
        <f t="shared" si="48"/>
        <v>0</v>
      </c>
      <c r="N220" s="15">
        <f t="shared" si="49"/>
        <v>0</v>
      </c>
      <c r="O220" s="54">
        <f t="shared" si="50"/>
        <v>0</v>
      </c>
      <c r="P220" s="54"/>
    </row>
    <row r="221" spans="1:100" ht="12.6" customHeight="1">
      <c r="A221" s="43">
        <v>45757</v>
      </c>
      <c r="B221" s="42" t="s">
        <v>220</v>
      </c>
      <c r="C221" s="15" t="s">
        <v>215</v>
      </c>
      <c r="D221" s="18">
        <v>3</v>
      </c>
      <c r="E221" s="20">
        <v>30.555000000000003</v>
      </c>
      <c r="F221" s="70"/>
      <c r="G221" s="53">
        <f t="shared" si="44"/>
        <v>0</v>
      </c>
      <c r="H221" s="53">
        <f t="shared" si="45"/>
        <v>0</v>
      </c>
      <c r="I221" s="53">
        <f t="shared" si="46"/>
        <v>0</v>
      </c>
      <c r="J221" s="15">
        <v>0</v>
      </c>
      <c r="K221" s="52">
        <f t="shared" si="51"/>
        <v>0</v>
      </c>
      <c r="L221" s="15">
        <f t="shared" si="47"/>
        <v>0</v>
      </c>
      <c r="M221" s="15">
        <f t="shared" si="48"/>
        <v>0</v>
      </c>
      <c r="N221" s="15">
        <f t="shared" si="49"/>
        <v>0</v>
      </c>
      <c r="O221" s="54">
        <f t="shared" si="50"/>
        <v>0</v>
      </c>
      <c r="P221" s="54"/>
    </row>
    <row r="222" spans="1:100" ht="12.6" customHeight="1">
      <c r="A222" s="43">
        <v>46088</v>
      </c>
      <c r="B222" s="42" t="s">
        <v>221</v>
      </c>
      <c r="C222" s="15" t="s">
        <v>222</v>
      </c>
      <c r="D222" s="18">
        <v>8</v>
      </c>
      <c r="E222" s="20">
        <v>11.677499999999998</v>
      </c>
      <c r="F222" s="70"/>
      <c r="G222" s="53">
        <f t="shared" si="44"/>
        <v>0</v>
      </c>
      <c r="H222" s="53">
        <f t="shared" si="45"/>
        <v>0</v>
      </c>
      <c r="I222" s="53">
        <f t="shared" si="46"/>
        <v>0</v>
      </c>
      <c r="J222" s="15">
        <v>0</v>
      </c>
      <c r="K222" s="52">
        <f t="shared" si="51"/>
        <v>0</v>
      </c>
      <c r="L222" s="15">
        <f t="shared" si="47"/>
        <v>0</v>
      </c>
      <c r="M222" s="15">
        <f t="shared" si="48"/>
        <v>0</v>
      </c>
      <c r="N222" s="15">
        <f t="shared" si="49"/>
        <v>0</v>
      </c>
      <c r="O222" s="54">
        <f t="shared" si="50"/>
        <v>0</v>
      </c>
      <c r="P222" s="54"/>
    </row>
    <row r="223" spans="1:100" ht="12.6" customHeight="1">
      <c r="A223" s="43">
        <v>46121</v>
      </c>
      <c r="B223" s="42" t="s">
        <v>221</v>
      </c>
      <c r="C223" s="15" t="s">
        <v>223</v>
      </c>
      <c r="D223" s="18">
        <v>6</v>
      </c>
      <c r="E223" s="20">
        <v>16.155000000000001</v>
      </c>
      <c r="F223" s="70"/>
      <c r="G223" s="53">
        <f t="shared" si="44"/>
        <v>0</v>
      </c>
      <c r="H223" s="53">
        <f t="shared" si="45"/>
        <v>0</v>
      </c>
      <c r="I223" s="53">
        <f t="shared" si="46"/>
        <v>0</v>
      </c>
      <c r="J223" s="15">
        <v>0</v>
      </c>
      <c r="K223" s="52">
        <f t="shared" si="51"/>
        <v>0</v>
      </c>
      <c r="L223" s="15">
        <f t="shared" si="47"/>
        <v>0</v>
      </c>
      <c r="M223" s="15">
        <f t="shared" si="48"/>
        <v>0</v>
      </c>
      <c r="N223" s="15">
        <f t="shared" si="49"/>
        <v>0</v>
      </c>
      <c r="O223" s="54">
        <f t="shared" si="50"/>
        <v>0</v>
      </c>
      <c r="P223" s="54"/>
    </row>
    <row r="224" spans="1:100" s="8" customFormat="1" ht="12.6" customHeight="1">
      <c r="A224" s="43">
        <v>45926</v>
      </c>
      <c r="B224" s="42" t="s">
        <v>224</v>
      </c>
      <c r="C224" s="15" t="s">
        <v>225</v>
      </c>
      <c r="D224" s="18">
        <v>6</v>
      </c>
      <c r="E224" s="20">
        <v>47.466000000000008</v>
      </c>
      <c r="F224" s="70"/>
      <c r="G224" s="53">
        <f t="shared" si="44"/>
        <v>0</v>
      </c>
      <c r="H224" s="53">
        <f t="shared" si="45"/>
        <v>0</v>
      </c>
      <c r="I224" s="53">
        <f t="shared" si="46"/>
        <v>0</v>
      </c>
      <c r="J224" s="15">
        <v>0</v>
      </c>
      <c r="K224" s="52">
        <f t="shared" si="51"/>
        <v>0</v>
      </c>
      <c r="L224" s="15">
        <f t="shared" si="47"/>
        <v>0</v>
      </c>
      <c r="M224" s="15">
        <f t="shared" si="48"/>
        <v>0</v>
      </c>
      <c r="N224" s="15">
        <f t="shared" si="49"/>
        <v>0</v>
      </c>
      <c r="O224" s="54">
        <f t="shared" si="50"/>
        <v>0</v>
      </c>
      <c r="P224" s="54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  <c r="BM224" s="53"/>
      <c r="BN224" s="53"/>
      <c r="BO224" s="53"/>
      <c r="BP224" s="53"/>
      <c r="BQ224" s="53"/>
      <c r="BR224" s="53"/>
      <c r="BS224" s="53"/>
      <c r="BT224" s="53"/>
      <c r="BU224" s="53"/>
      <c r="BV224" s="53"/>
      <c r="BW224" s="53"/>
      <c r="BX224" s="53"/>
      <c r="BY224" s="53"/>
      <c r="BZ224" s="53"/>
      <c r="CA224" s="53"/>
      <c r="CB224" s="53"/>
      <c r="CC224" s="53"/>
      <c r="CD224" s="53"/>
      <c r="CE224" s="53"/>
      <c r="CF224" s="53"/>
      <c r="CG224" s="53"/>
      <c r="CH224" s="53"/>
      <c r="CI224" s="53"/>
      <c r="CJ224" s="53"/>
      <c r="CK224" s="53"/>
      <c r="CL224" s="53"/>
      <c r="CM224" s="53"/>
      <c r="CN224" s="53"/>
      <c r="CO224" s="53"/>
      <c r="CP224" s="53"/>
      <c r="CQ224" s="53"/>
      <c r="CR224" s="53"/>
      <c r="CS224" s="53"/>
      <c r="CT224" s="53"/>
      <c r="CU224" s="53"/>
      <c r="CV224" s="53"/>
    </row>
    <row r="225" spans="1:100" s="8" customFormat="1" ht="12.6" customHeight="1">
      <c r="A225" s="43">
        <v>45898</v>
      </c>
      <c r="B225" s="42" t="s">
        <v>226</v>
      </c>
      <c r="C225" s="15" t="s">
        <v>225</v>
      </c>
      <c r="D225" s="18">
        <v>2</v>
      </c>
      <c r="E225" s="20">
        <v>47.466000000000008</v>
      </c>
      <c r="F225" s="70"/>
      <c r="G225" s="53">
        <f t="shared" si="44"/>
        <v>0</v>
      </c>
      <c r="H225" s="53">
        <f t="shared" si="45"/>
        <v>0</v>
      </c>
      <c r="I225" s="53">
        <f t="shared" si="46"/>
        <v>0</v>
      </c>
      <c r="J225" s="15">
        <v>0</v>
      </c>
      <c r="K225" s="52">
        <f t="shared" si="51"/>
        <v>0</v>
      </c>
      <c r="L225" s="15">
        <f t="shared" si="47"/>
        <v>0</v>
      </c>
      <c r="M225" s="15">
        <f t="shared" si="48"/>
        <v>0</v>
      </c>
      <c r="N225" s="15">
        <f t="shared" si="49"/>
        <v>0</v>
      </c>
      <c r="O225" s="54">
        <f t="shared" si="50"/>
        <v>0</v>
      </c>
      <c r="P225" s="54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  <c r="BM225" s="53"/>
      <c r="BN225" s="53"/>
      <c r="BO225" s="53"/>
      <c r="BP225" s="53"/>
      <c r="BQ225" s="53"/>
      <c r="BR225" s="53"/>
      <c r="BS225" s="53"/>
      <c r="BT225" s="53"/>
      <c r="BU225" s="53"/>
      <c r="BV225" s="53"/>
      <c r="BW225" s="53"/>
      <c r="BX225" s="53"/>
      <c r="BY225" s="53"/>
      <c r="BZ225" s="53"/>
      <c r="CA225" s="53"/>
      <c r="CB225" s="53"/>
      <c r="CC225" s="53"/>
      <c r="CD225" s="53"/>
      <c r="CE225" s="53"/>
      <c r="CF225" s="53"/>
      <c r="CG225" s="53"/>
      <c r="CH225" s="53"/>
      <c r="CI225" s="53"/>
      <c r="CJ225" s="53"/>
      <c r="CK225" s="53"/>
      <c r="CL225" s="53"/>
      <c r="CM225" s="53"/>
      <c r="CN225" s="53"/>
      <c r="CO225" s="53"/>
      <c r="CP225" s="53"/>
      <c r="CQ225" s="53"/>
      <c r="CR225" s="53"/>
      <c r="CS225" s="53"/>
      <c r="CT225" s="53"/>
      <c r="CU225" s="53"/>
      <c r="CV225" s="53"/>
    </row>
    <row r="226" spans="1:100" s="8" customFormat="1" ht="12.6" customHeight="1">
      <c r="A226" s="43">
        <v>45868</v>
      </c>
      <c r="B226" s="42" t="s">
        <v>227</v>
      </c>
      <c r="C226" s="15" t="s">
        <v>225</v>
      </c>
      <c r="D226" s="18">
        <v>2</v>
      </c>
      <c r="E226" s="20">
        <v>47.466000000000008</v>
      </c>
      <c r="F226" s="70"/>
      <c r="G226" s="53">
        <f t="shared" si="44"/>
        <v>0</v>
      </c>
      <c r="H226" s="53">
        <f t="shared" si="45"/>
        <v>0</v>
      </c>
      <c r="I226" s="53">
        <f t="shared" si="46"/>
        <v>0</v>
      </c>
      <c r="J226" s="15">
        <v>0</v>
      </c>
      <c r="K226" s="52">
        <f t="shared" si="51"/>
        <v>0</v>
      </c>
      <c r="L226" s="15">
        <f t="shared" si="47"/>
        <v>0</v>
      </c>
      <c r="M226" s="15">
        <f t="shared" si="48"/>
        <v>0</v>
      </c>
      <c r="N226" s="15">
        <f t="shared" si="49"/>
        <v>0</v>
      </c>
      <c r="O226" s="54">
        <f t="shared" si="50"/>
        <v>0</v>
      </c>
      <c r="P226" s="54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  <c r="BM226" s="53"/>
      <c r="BN226" s="53"/>
      <c r="BO226" s="53"/>
      <c r="BP226" s="53"/>
      <c r="BQ226" s="53"/>
      <c r="BR226" s="53"/>
      <c r="BS226" s="53"/>
      <c r="BT226" s="53"/>
      <c r="BU226" s="53"/>
      <c r="BV226" s="53"/>
      <c r="BW226" s="53"/>
      <c r="BX226" s="53"/>
      <c r="BY226" s="53"/>
      <c r="BZ226" s="53"/>
      <c r="CA226" s="53"/>
      <c r="CB226" s="53"/>
      <c r="CC226" s="53"/>
      <c r="CD226" s="53"/>
      <c r="CE226" s="53"/>
      <c r="CF226" s="53"/>
      <c r="CG226" s="53"/>
      <c r="CH226" s="53"/>
      <c r="CI226" s="53"/>
      <c r="CJ226" s="53"/>
      <c r="CK226" s="53"/>
      <c r="CL226" s="53"/>
      <c r="CM226" s="53"/>
      <c r="CN226" s="53"/>
      <c r="CO226" s="53"/>
      <c r="CP226" s="53"/>
      <c r="CQ226" s="53"/>
      <c r="CR226" s="53"/>
      <c r="CS226" s="53"/>
      <c r="CT226" s="53"/>
      <c r="CU226" s="53"/>
      <c r="CV226" s="53"/>
    </row>
    <row r="227" spans="1:100" ht="12.6" customHeight="1">
      <c r="A227" s="41"/>
      <c r="B227" s="42"/>
      <c r="C227" s="15"/>
      <c r="D227" s="18"/>
      <c r="E227" s="20"/>
      <c r="F227" s="66"/>
      <c r="G227" s="53"/>
      <c r="H227" s="53"/>
      <c r="I227" s="53"/>
      <c r="J227" s="15"/>
      <c r="K227" s="52"/>
      <c r="L227" s="15"/>
      <c r="M227" s="15"/>
      <c r="N227" s="15"/>
      <c r="O227" s="54"/>
      <c r="P227" s="54"/>
    </row>
    <row r="228" spans="1:100" s="10" customFormat="1" ht="12.6" customHeight="1">
      <c r="A228" s="40"/>
      <c r="B228" s="21" t="s">
        <v>228</v>
      </c>
      <c r="C228" s="21"/>
      <c r="D228" s="23"/>
      <c r="E228" s="24"/>
      <c r="F228" s="67"/>
      <c r="G228" s="55"/>
      <c r="H228" s="55"/>
      <c r="I228" s="55"/>
      <c r="J228" s="28"/>
      <c r="K228" s="57"/>
      <c r="L228" s="21"/>
      <c r="M228" s="21"/>
      <c r="N228" s="21"/>
      <c r="O228" s="58"/>
      <c r="P228" s="58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  <c r="AN228" s="21"/>
      <c r="AO228" s="21"/>
      <c r="AP228" s="21"/>
      <c r="AQ228" s="21"/>
      <c r="AR228" s="21"/>
      <c r="AS228" s="21"/>
      <c r="AT228" s="21"/>
      <c r="AU228" s="21"/>
      <c r="AV228" s="21"/>
      <c r="AW228" s="21"/>
      <c r="AX228" s="21"/>
      <c r="AY228" s="21"/>
      <c r="AZ228" s="21"/>
      <c r="BA228" s="21"/>
      <c r="BB228" s="21"/>
      <c r="BC228" s="21"/>
      <c r="BD228" s="21"/>
      <c r="BE228" s="21"/>
      <c r="BF228" s="21"/>
      <c r="BG228" s="21"/>
      <c r="BH228" s="21"/>
      <c r="BI228" s="21"/>
      <c r="BJ228" s="21"/>
      <c r="BK228" s="21"/>
      <c r="BL228" s="21"/>
      <c r="BM228" s="21"/>
      <c r="BN228" s="21"/>
      <c r="BO228" s="21"/>
      <c r="BP228" s="21"/>
      <c r="BQ228" s="21"/>
      <c r="BR228" s="21"/>
      <c r="BS228" s="21"/>
      <c r="BT228" s="21"/>
      <c r="BU228" s="21"/>
      <c r="BV228" s="21"/>
      <c r="BW228" s="21"/>
      <c r="BX228" s="21"/>
      <c r="BY228" s="21"/>
      <c r="BZ228" s="21"/>
      <c r="CA228" s="21"/>
      <c r="CB228" s="21"/>
      <c r="CC228" s="21"/>
      <c r="CD228" s="21"/>
      <c r="CE228" s="21"/>
      <c r="CF228" s="21"/>
      <c r="CG228" s="21"/>
      <c r="CH228" s="21"/>
      <c r="CI228" s="21"/>
      <c r="CJ228" s="21"/>
      <c r="CK228" s="21"/>
      <c r="CL228" s="21"/>
      <c r="CM228" s="21"/>
      <c r="CN228" s="21"/>
      <c r="CO228" s="21"/>
      <c r="CP228" s="21"/>
      <c r="CQ228" s="21"/>
      <c r="CR228" s="21"/>
      <c r="CS228" s="21"/>
      <c r="CT228" s="21"/>
      <c r="CU228" s="21"/>
      <c r="CV228" s="21"/>
    </row>
    <row r="229" spans="1:100" ht="12.6" customHeight="1">
      <c r="A229" s="41"/>
      <c r="B229" s="42"/>
      <c r="C229" s="15"/>
      <c r="D229" s="18"/>
      <c r="E229" s="20"/>
      <c r="F229" s="66"/>
      <c r="G229" s="53"/>
      <c r="H229" s="53"/>
      <c r="I229" s="53"/>
      <c r="J229" s="15"/>
      <c r="K229" s="52"/>
      <c r="L229" s="15"/>
      <c r="M229" s="15"/>
      <c r="N229" s="15"/>
      <c r="O229" s="54"/>
      <c r="P229" s="54"/>
    </row>
    <row r="230" spans="1:100" ht="12.6" customHeight="1">
      <c r="A230" s="43">
        <v>46002</v>
      </c>
      <c r="B230" s="42" t="s">
        <v>229</v>
      </c>
      <c r="C230" s="15" t="s">
        <v>230</v>
      </c>
      <c r="D230" s="18">
        <v>8</v>
      </c>
      <c r="E230" s="20">
        <v>14.355</v>
      </c>
      <c r="F230" s="70"/>
      <c r="G230" s="53">
        <f t="shared" si="44"/>
        <v>0</v>
      </c>
      <c r="H230" s="53">
        <f t="shared" si="45"/>
        <v>0</v>
      </c>
      <c r="I230" s="53">
        <f t="shared" si="46"/>
        <v>0</v>
      </c>
      <c r="J230" s="15">
        <v>0</v>
      </c>
      <c r="K230" s="52">
        <f t="shared" ref="K230:K231" si="52">$F$305</f>
        <v>0</v>
      </c>
      <c r="L230" s="15">
        <f t="shared" si="47"/>
        <v>0</v>
      </c>
      <c r="M230" s="15">
        <f t="shared" si="48"/>
        <v>0</v>
      </c>
      <c r="N230" s="15">
        <f t="shared" si="49"/>
        <v>0</v>
      </c>
      <c r="O230" s="54">
        <f t="shared" si="50"/>
        <v>0</v>
      </c>
      <c r="P230" s="54"/>
    </row>
    <row r="231" spans="1:100" ht="12.6" customHeight="1">
      <c r="A231" s="43">
        <v>45629</v>
      </c>
      <c r="B231" s="15" t="s">
        <v>231</v>
      </c>
      <c r="C231" s="15" t="s">
        <v>180</v>
      </c>
      <c r="D231" s="18">
        <v>1</v>
      </c>
      <c r="E231" s="20">
        <v>24.254999999999995</v>
      </c>
      <c r="F231" s="70"/>
      <c r="G231" s="53">
        <f t="shared" si="44"/>
        <v>0</v>
      </c>
      <c r="H231" s="53">
        <f t="shared" si="45"/>
        <v>0</v>
      </c>
      <c r="I231" s="53">
        <f t="shared" si="46"/>
        <v>0</v>
      </c>
      <c r="J231" s="15">
        <v>0</v>
      </c>
      <c r="K231" s="52">
        <f t="shared" si="52"/>
        <v>0</v>
      </c>
      <c r="L231" s="15">
        <f t="shared" si="47"/>
        <v>0</v>
      </c>
      <c r="M231" s="15">
        <f t="shared" si="48"/>
        <v>0</v>
      </c>
      <c r="N231" s="15">
        <f t="shared" si="49"/>
        <v>0</v>
      </c>
      <c r="O231" s="54">
        <f t="shared" si="50"/>
        <v>0</v>
      </c>
      <c r="P231" s="54"/>
    </row>
    <row r="232" spans="1:100" ht="12.6" customHeight="1">
      <c r="A232" s="41"/>
      <c r="B232" s="42"/>
      <c r="C232" s="15"/>
      <c r="D232" s="18"/>
      <c r="E232" s="20"/>
      <c r="F232" s="70"/>
      <c r="G232" s="53"/>
      <c r="H232" s="53"/>
      <c r="I232" s="53"/>
      <c r="J232" s="15"/>
      <c r="K232" s="52"/>
      <c r="L232" s="15"/>
      <c r="M232" s="15"/>
      <c r="N232" s="15"/>
      <c r="O232" s="54"/>
      <c r="P232" s="54"/>
    </row>
    <row r="233" spans="1:100" s="10" customFormat="1" ht="12.6" customHeight="1">
      <c r="A233" s="40"/>
      <c r="B233" s="21" t="s">
        <v>232</v>
      </c>
      <c r="C233" s="21"/>
      <c r="D233" s="23"/>
      <c r="E233" s="24"/>
      <c r="F233" s="69"/>
      <c r="G233" s="55"/>
      <c r="H233" s="55"/>
      <c r="I233" s="55"/>
      <c r="J233" s="21"/>
      <c r="K233" s="57"/>
      <c r="L233" s="21"/>
      <c r="M233" s="21"/>
      <c r="N233" s="21"/>
      <c r="O233" s="58"/>
      <c r="P233" s="58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  <c r="AR233" s="21"/>
      <c r="AS233" s="21"/>
      <c r="AT233" s="21"/>
      <c r="AU233" s="21"/>
      <c r="AV233" s="21"/>
      <c r="AW233" s="21"/>
      <c r="AX233" s="21"/>
      <c r="AY233" s="21"/>
      <c r="AZ233" s="21"/>
      <c r="BA233" s="21"/>
      <c r="BB233" s="21"/>
      <c r="BC233" s="21"/>
      <c r="BD233" s="21"/>
      <c r="BE233" s="21"/>
      <c r="BF233" s="21"/>
      <c r="BG233" s="21"/>
      <c r="BH233" s="21"/>
      <c r="BI233" s="21"/>
      <c r="BJ233" s="21"/>
      <c r="BK233" s="21"/>
      <c r="BL233" s="21"/>
      <c r="BM233" s="21"/>
      <c r="BN233" s="21"/>
      <c r="BO233" s="21"/>
      <c r="BP233" s="21"/>
      <c r="BQ233" s="21"/>
      <c r="BR233" s="21"/>
      <c r="BS233" s="21"/>
      <c r="BT233" s="21"/>
      <c r="BU233" s="21"/>
      <c r="BV233" s="21"/>
      <c r="BW233" s="21"/>
      <c r="BX233" s="21"/>
      <c r="BY233" s="21"/>
      <c r="BZ233" s="21"/>
      <c r="CA233" s="21"/>
      <c r="CB233" s="21"/>
      <c r="CC233" s="21"/>
      <c r="CD233" s="21"/>
      <c r="CE233" s="21"/>
      <c r="CF233" s="21"/>
      <c r="CG233" s="21"/>
      <c r="CH233" s="21"/>
      <c r="CI233" s="21"/>
      <c r="CJ233" s="21"/>
      <c r="CK233" s="21"/>
      <c r="CL233" s="21"/>
      <c r="CM233" s="21"/>
      <c r="CN233" s="21"/>
      <c r="CO233" s="21"/>
      <c r="CP233" s="21"/>
      <c r="CQ233" s="21"/>
      <c r="CR233" s="21"/>
      <c r="CS233" s="21"/>
      <c r="CT233" s="21"/>
      <c r="CU233" s="21"/>
      <c r="CV233" s="21"/>
    </row>
    <row r="234" spans="1:100" ht="12.6" customHeight="1">
      <c r="A234" s="41"/>
      <c r="B234" s="15"/>
      <c r="C234" s="15"/>
      <c r="D234" s="18"/>
      <c r="E234" s="20"/>
      <c r="F234" s="70"/>
      <c r="G234" s="53"/>
      <c r="H234" s="53"/>
      <c r="I234" s="53"/>
      <c r="J234" s="15"/>
      <c r="K234" s="52"/>
      <c r="L234" s="15"/>
      <c r="M234" s="15"/>
      <c r="N234" s="15"/>
      <c r="O234" s="54"/>
      <c r="P234" s="54"/>
    </row>
    <row r="235" spans="1:100" ht="12.6" customHeight="1">
      <c r="A235" s="43">
        <v>45885</v>
      </c>
      <c r="B235" s="15" t="s">
        <v>233</v>
      </c>
      <c r="C235" s="15" t="s">
        <v>234</v>
      </c>
      <c r="D235" s="18">
        <v>4</v>
      </c>
      <c r="E235" s="20">
        <v>22.455000000000002</v>
      </c>
      <c r="F235" s="70"/>
      <c r="G235" s="53">
        <f t="shared" si="44"/>
        <v>0</v>
      </c>
      <c r="H235" s="53">
        <f t="shared" si="45"/>
        <v>0</v>
      </c>
      <c r="I235" s="53">
        <f t="shared" si="46"/>
        <v>0</v>
      </c>
      <c r="J235" s="15">
        <v>0</v>
      </c>
      <c r="K235" s="52">
        <f t="shared" ref="K235:K238" si="53">$F$305</f>
        <v>0</v>
      </c>
      <c r="L235" s="15">
        <f t="shared" si="47"/>
        <v>0</v>
      </c>
      <c r="M235" s="15">
        <f t="shared" si="48"/>
        <v>0</v>
      </c>
      <c r="N235" s="15">
        <f t="shared" si="49"/>
        <v>0</v>
      </c>
      <c r="O235" s="54">
        <f t="shared" si="50"/>
        <v>0</v>
      </c>
      <c r="P235" s="54"/>
    </row>
    <row r="236" spans="1:100" ht="12.6" customHeight="1">
      <c r="A236" s="43">
        <v>46105</v>
      </c>
      <c r="B236" s="15" t="s">
        <v>235</v>
      </c>
      <c r="C236" s="15" t="s">
        <v>234</v>
      </c>
      <c r="D236" s="18">
        <v>4</v>
      </c>
      <c r="E236" s="20">
        <v>22.455000000000002</v>
      </c>
      <c r="F236" s="70"/>
      <c r="G236" s="53">
        <f t="shared" si="44"/>
        <v>0</v>
      </c>
      <c r="H236" s="53">
        <f t="shared" si="45"/>
        <v>0</v>
      </c>
      <c r="I236" s="53">
        <f t="shared" si="46"/>
        <v>0</v>
      </c>
      <c r="J236" s="15">
        <v>0</v>
      </c>
      <c r="K236" s="52">
        <f t="shared" si="53"/>
        <v>0</v>
      </c>
      <c r="L236" s="15">
        <f t="shared" si="47"/>
        <v>0</v>
      </c>
      <c r="M236" s="15">
        <f t="shared" si="48"/>
        <v>0</v>
      </c>
      <c r="N236" s="15">
        <f t="shared" si="49"/>
        <v>0</v>
      </c>
      <c r="O236" s="54">
        <f t="shared" si="50"/>
        <v>0</v>
      </c>
      <c r="P236" s="54"/>
    </row>
    <row r="237" spans="1:100" ht="12.6" customHeight="1">
      <c r="A237" s="43">
        <v>46104</v>
      </c>
      <c r="B237" s="15" t="s">
        <v>236</v>
      </c>
      <c r="C237" s="15" t="s">
        <v>234</v>
      </c>
      <c r="D237" s="18">
        <v>4</v>
      </c>
      <c r="E237" s="20">
        <v>22.455000000000002</v>
      </c>
      <c r="F237" s="70"/>
      <c r="G237" s="53">
        <f t="shared" si="44"/>
        <v>0</v>
      </c>
      <c r="H237" s="53">
        <f t="shared" si="45"/>
        <v>0</v>
      </c>
      <c r="I237" s="53">
        <f t="shared" si="46"/>
        <v>0</v>
      </c>
      <c r="J237" s="15">
        <v>0</v>
      </c>
      <c r="K237" s="52">
        <f t="shared" si="53"/>
        <v>0</v>
      </c>
      <c r="L237" s="15">
        <f t="shared" si="47"/>
        <v>0</v>
      </c>
      <c r="M237" s="15">
        <f t="shared" si="48"/>
        <v>0</v>
      </c>
      <c r="N237" s="15">
        <f t="shared" si="49"/>
        <v>0</v>
      </c>
      <c r="O237" s="54">
        <f t="shared" si="50"/>
        <v>0</v>
      </c>
      <c r="P237" s="54"/>
    </row>
    <row r="238" spans="1:100" ht="12.6" customHeight="1">
      <c r="A238" s="43">
        <v>46109</v>
      </c>
      <c r="B238" s="15" t="s">
        <v>237</v>
      </c>
      <c r="C238" s="15" t="s">
        <v>234</v>
      </c>
      <c r="D238" s="18">
        <v>4</v>
      </c>
      <c r="E238" s="20">
        <v>22.455000000000002</v>
      </c>
      <c r="F238" s="70"/>
      <c r="G238" s="53">
        <f t="shared" si="44"/>
        <v>0</v>
      </c>
      <c r="H238" s="53">
        <f t="shared" si="45"/>
        <v>0</v>
      </c>
      <c r="I238" s="53">
        <f t="shared" si="46"/>
        <v>0</v>
      </c>
      <c r="J238" s="15">
        <v>0</v>
      </c>
      <c r="K238" s="52">
        <f t="shared" si="53"/>
        <v>0</v>
      </c>
      <c r="L238" s="15">
        <f t="shared" si="47"/>
        <v>0</v>
      </c>
      <c r="M238" s="15">
        <f t="shared" si="48"/>
        <v>0</v>
      </c>
      <c r="N238" s="15">
        <f t="shared" si="49"/>
        <v>0</v>
      </c>
      <c r="O238" s="54">
        <f t="shared" si="50"/>
        <v>0</v>
      </c>
      <c r="P238" s="54"/>
    </row>
    <row r="239" spans="1:100" ht="12.6" customHeight="1">
      <c r="A239" s="41"/>
      <c r="B239" s="42"/>
      <c r="C239" s="15"/>
      <c r="D239" s="18"/>
      <c r="E239" s="20"/>
      <c r="F239" s="66"/>
      <c r="G239" s="53"/>
      <c r="H239" s="53"/>
      <c r="I239" s="53"/>
      <c r="J239" s="15"/>
      <c r="K239" s="52"/>
      <c r="L239" s="15"/>
      <c r="M239" s="15"/>
      <c r="N239" s="15"/>
      <c r="O239" s="54"/>
      <c r="P239" s="54"/>
    </row>
    <row r="240" spans="1:100" s="10" customFormat="1" ht="12.6" customHeight="1">
      <c r="A240" s="40"/>
      <c r="B240" s="21" t="s">
        <v>238</v>
      </c>
      <c r="C240" s="21"/>
      <c r="D240" s="23"/>
      <c r="E240" s="24"/>
      <c r="F240" s="67"/>
      <c r="G240" s="55"/>
      <c r="H240" s="55"/>
      <c r="I240" s="55"/>
      <c r="J240" s="28"/>
      <c r="K240" s="57"/>
      <c r="L240" s="21"/>
      <c r="M240" s="21"/>
      <c r="N240" s="21"/>
      <c r="O240" s="58"/>
      <c r="P240" s="58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O240" s="21"/>
      <c r="AP240" s="21"/>
      <c r="AQ240" s="21"/>
      <c r="AR240" s="21"/>
      <c r="AS240" s="21"/>
      <c r="AT240" s="21"/>
      <c r="AU240" s="21"/>
      <c r="AV240" s="21"/>
      <c r="AW240" s="21"/>
      <c r="AX240" s="21"/>
      <c r="AY240" s="21"/>
      <c r="AZ240" s="21"/>
      <c r="BA240" s="21"/>
      <c r="BB240" s="21"/>
      <c r="BC240" s="21"/>
      <c r="BD240" s="21"/>
      <c r="BE240" s="21"/>
      <c r="BF240" s="21"/>
      <c r="BG240" s="21"/>
      <c r="BH240" s="21"/>
      <c r="BI240" s="21"/>
      <c r="BJ240" s="21"/>
      <c r="BK240" s="21"/>
      <c r="BL240" s="21"/>
      <c r="BM240" s="21"/>
      <c r="BN240" s="21"/>
      <c r="BO240" s="21"/>
      <c r="BP240" s="21"/>
      <c r="BQ240" s="21"/>
      <c r="BR240" s="21"/>
      <c r="BS240" s="21"/>
      <c r="BT240" s="21"/>
      <c r="BU240" s="21"/>
      <c r="BV240" s="21"/>
      <c r="BW240" s="21"/>
      <c r="BX240" s="21"/>
      <c r="BY240" s="21"/>
      <c r="BZ240" s="21"/>
      <c r="CA240" s="21"/>
      <c r="CB240" s="21"/>
      <c r="CC240" s="21"/>
      <c r="CD240" s="21"/>
      <c r="CE240" s="21"/>
      <c r="CF240" s="21"/>
      <c r="CG240" s="21"/>
      <c r="CH240" s="21"/>
      <c r="CI240" s="21"/>
      <c r="CJ240" s="21"/>
      <c r="CK240" s="21"/>
      <c r="CL240" s="21"/>
      <c r="CM240" s="21"/>
      <c r="CN240" s="21"/>
      <c r="CO240" s="21"/>
      <c r="CP240" s="21"/>
      <c r="CQ240" s="21"/>
      <c r="CR240" s="21"/>
      <c r="CS240" s="21"/>
      <c r="CT240" s="21"/>
      <c r="CU240" s="21"/>
      <c r="CV240" s="21"/>
    </row>
    <row r="241" spans="1:100" ht="12.6" customHeight="1">
      <c r="A241" s="41"/>
      <c r="B241" s="42"/>
      <c r="C241" s="15"/>
      <c r="D241" s="18"/>
      <c r="E241" s="20"/>
      <c r="F241" s="66"/>
      <c r="G241" s="53"/>
      <c r="H241" s="53"/>
      <c r="I241" s="53"/>
      <c r="J241" s="15"/>
      <c r="K241" s="52"/>
      <c r="L241" s="15"/>
      <c r="M241" s="15"/>
      <c r="N241" s="15"/>
      <c r="O241" s="54"/>
      <c r="P241" s="54"/>
    </row>
    <row r="242" spans="1:100" ht="12.6" customHeight="1">
      <c r="A242" s="43">
        <v>46095</v>
      </c>
      <c r="B242" s="42" t="s">
        <v>239</v>
      </c>
      <c r="C242" s="15" t="s">
        <v>240</v>
      </c>
      <c r="D242" s="18">
        <v>4</v>
      </c>
      <c r="E242" s="20">
        <v>152.54999999999998</v>
      </c>
      <c r="F242" s="70"/>
      <c r="G242" s="53">
        <f t="shared" si="44"/>
        <v>0</v>
      </c>
      <c r="H242" s="53">
        <f t="shared" si="45"/>
        <v>0</v>
      </c>
      <c r="I242" s="53">
        <f t="shared" si="46"/>
        <v>0</v>
      </c>
      <c r="J242" s="15">
        <v>0</v>
      </c>
      <c r="K242" s="52">
        <f t="shared" ref="K242:K245" si="54">$F$305</f>
        <v>0</v>
      </c>
      <c r="L242" s="15">
        <f t="shared" si="47"/>
        <v>0</v>
      </c>
      <c r="M242" s="15">
        <f t="shared" si="48"/>
        <v>0</v>
      </c>
      <c r="N242" s="15">
        <f t="shared" si="49"/>
        <v>0</v>
      </c>
      <c r="O242" s="54">
        <f t="shared" si="50"/>
        <v>0</v>
      </c>
      <c r="P242" s="54"/>
    </row>
    <row r="243" spans="1:100" ht="12.6" customHeight="1">
      <c r="A243" s="43">
        <v>46088</v>
      </c>
      <c r="B243" s="42" t="s">
        <v>241</v>
      </c>
      <c r="C243" s="15" t="s">
        <v>240</v>
      </c>
      <c r="D243" s="18">
        <v>4</v>
      </c>
      <c r="E243" s="20">
        <v>175.41</v>
      </c>
      <c r="F243" s="70"/>
      <c r="G243" s="53">
        <f t="shared" si="44"/>
        <v>0</v>
      </c>
      <c r="H243" s="53">
        <f t="shared" si="45"/>
        <v>0</v>
      </c>
      <c r="I243" s="53">
        <f t="shared" si="46"/>
        <v>0</v>
      </c>
      <c r="J243" s="15">
        <v>0</v>
      </c>
      <c r="K243" s="52">
        <f t="shared" si="54"/>
        <v>0</v>
      </c>
      <c r="L243" s="15">
        <f t="shared" si="47"/>
        <v>0</v>
      </c>
      <c r="M243" s="15">
        <f t="shared" si="48"/>
        <v>0</v>
      </c>
      <c r="N243" s="15">
        <f t="shared" si="49"/>
        <v>0</v>
      </c>
      <c r="O243" s="54">
        <f t="shared" si="50"/>
        <v>0</v>
      </c>
      <c r="P243" s="54"/>
    </row>
    <row r="244" spans="1:100" ht="12.6" customHeight="1">
      <c r="A244" s="43">
        <v>46102</v>
      </c>
      <c r="B244" s="42" t="s">
        <v>242</v>
      </c>
      <c r="C244" s="15" t="s">
        <v>243</v>
      </c>
      <c r="D244" s="18">
        <v>3</v>
      </c>
      <c r="E244" s="20">
        <v>71.55</v>
      </c>
      <c r="F244" s="70"/>
      <c r="G244" s="53">
        <f t="shared" si="44"/>
        <v>0</v>
      </c>
      <c r="H244" s="53">
        <f t="shared" si="45"/>
        <v>0</v>
      </c>
      <c r="I244" s="53">
        <f t="shared" si="46"/>
        <v>0</v>
      </c>
      <c r="J244" s="15">
        <v>0</v>
      </c>
      <c r="K244" s="52">
        <f t="shared" si="54"/>
        <v>0</v>
      </c>
      <c r="L244" s="15">
        <f t="shared" si="47"/>
        <v>0</v>
      </c>
      <c r="M244" s="15">
        <f t="shared" si="48"/>
        <v>0</v>
      </c>
      <c r="N244" s="15">
        <f t="shared" si="49"/>
        <v>0</v>
      </c>
      <c r="O244" s="54">
        <f t="shared" si="50"/>
        <v>0</v>
      </c>
      <c r="P244" s="54"/>
    </row>
    <row r="245" spans="1:100" ht="12.6" customHeight="1">
      <c r="A245" s="43">
        <v>46052</v>
      </c>
      <c r="B245" s="42" t="s">
        <v>244</v>
      </c>
      <c r="C245" s="15" t="s">
        <v>243</v>
      </c>
      <c r="D245" s="18">
        <v>28</v>
      </c>
      <c r="E245" s="20">
        <v>125.55</v>
      </c>
      <c r="F245" s="70"/>
      <c r="G245" s="53">
        <f t="shared" si="44"/>
        <v>0</v>
      </c>
      <c r="H245" s="53">
        <f t="shared" si="45"/>
        <v>0</v>
      </c>
      <c r="I245" s="53">
        <f t="shared" si="46"/>
        <v>0</v>
      </c>
      <c r="J245" s="15">
        <v>0</v>
      </c>
      <c r="K245" s="52">
        <f t="shared" si="54"/>
        <v>0</v>
      </c>
      <c r="L245" s="15">
        <f t="shared" si="47"/>
        <v>0</v>
      </c>
      <c r="M245" s="15">
        <f t="shared" si="48"/>
        <v>0</v>
      </c>
      <c r="N245" s="15">
        <f t="shared" si="49"/>
        <v>0</v>
      </c>
      <c r="O245" s="54">
        <f t="shared" si="50"/>
        <v>0</v>
      </c>
      <c r="P245" s="54"/>
    </row>
    <row r="246" spans="1:100" ht="12.6" customHeight="1">
      <c r="A246" s="41"/>
      <c r="B246" s="42"/>
      <c r="C246" s="15"/>
      <c r="D246" s="18"/>
      <c r="E246" s="20"/>
      <c r="F246" s="70"/>
      <c r="G246" s="53"/>
      <c r="H246" s="53"/>
      <c r="I246" s="53"/>
      <c r="J246" s="15"/>
      <c r="K246" s="52"/>
      <c r="L246" s="15"/>
      <c r="M246" s="15"/>
      <c r="N246" s="15"/>
      <c r="O246" s="54"/>
      <c r="P246" s="54"/>
    </row>
    <row r="247" spans="1:100" s="10" customFormat="1" ht="12.6" customHeight="1">
      <c r="A247" s="40"/>
      <c r="B247" s="21" t="s">
        <v>245</v>
      </c>
      <c r="C247" s="21"/>
      <c r="D247" s="23"/>
      <c r="E247" s="24"/>
      <c r="F247" s="67"/>
      <c r="G247" s="55"/>
      <c r="H247" s="55"/>
      <c r="I247" s="55"/>
      <c r="J247" s="28"/>
      <c r="K247" s="57"/>
      <c r="L247" s="21"/>
      <c r="M247" s="21"/>
      <c r="N247" s="21"/>
      <c r="O247" s="58"/>
      <c r="P247" s="58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  <c r="AN247" s="21"/>
      <c r="AO247" s="21"/>
      <c r="AP247" s="21"/>
      <c r="AQ247" s="21"/>
      <c r="AR247" s="21"/>
      <c r="AS247" s="21"/>
      <c r="AT247" s="21"/>
      <c r="AU247" s="21"/>
      <c r="AV247" s="21"/>
      <c r="AW247" s="21"/>
      <c r="AX247" s="21"/>
      <c r="AY247" s="21"/>
      <c r="AZ247" s="21"/>
      <c r="BA247" s="21"/>
      <c r="BB247" s="21"/>
      <c r="BC247" s="21"/>
      <c r="BD247" s="21"/>
      <c r="BE247" s="21"/>
      <c r="BF247" s="21"/>
      <c r="BG247" s="21"/>
      <c r="BH247" s="21"/>
      <c r="BI247" s="21"/>
      <c r="BJ247" s="21"/>
      <c r="BK247" s="21"/>
      <c r="BL247" s="21"/>
      <c r="BM247" s="21"/>
      <c r="BN247" s="21"/>
      <c r="BO247" s="21"/>
      <c r="BP247" s="21"/>
      <c r="BQ247" s="21"/>
      <c r="BR247" s="21"/>
      <c r="BS247" s="21"/>
      <c r="BT247" s="21"/>
      <c r="BU247" s="21"/>
      <c r="BV247" s="21"/>
      <c r="BW247" s="21"/>
      <c r="BX247" s="21"/>
      <c r="BY247" s="21"/>
      <c r="BZ247" s="21"/>
      <c r="CA247" s="21"/>
      <c r="CB247" s="21"/>
      <c r="CC247" s="21"/>
      <c r="CD247" s="21"/>
      <c r="CE247" s="21"/>
      <c r="CF247" s="21"/>
      <c r="CG247" s="21"/>
      <c r="CH247" s="21"/>
      <c r="CI247" s="21"/>
      <c r="CJ247" s="21"/>
      <c r="CK247" s="21"/>
      <c r="CL247" s="21"/>
      <c r="CM247" s="21"/>
      <c r="CN247" s="21"/>
      <c r="CO247" s="21"/>
      <c r="CP247" s="21"/>
      <c r="CQ247" s="21"/>
      <c r="CR247" s="21"/>
      <c r="CS247" s="21"/>
      <c r="CT247" s="21"/>
      <c r="CU247" s="21"/>
      <c r="CV247" s="21"/>
    </row>
    <row r="248" spans="1:100" ht="12.6" customHeight="1">
      <c r="A248" s="26"/>
      <c r="B248" s="42"/>
      <c r="C248" s="15"/>
      <c r="D248" s="18"/>
      <c r="E248" s="20"/>
      <c r="F248" s="70"/>
      <c r="G248" s="53"/>
      <c r="H248" s="53"/>
      <c r="I248" s="53"/>
      <c r="J248" s="15"/>
      <c r="K248" s="52"/>
      <c r="L248" s="15"/>
      <c r="M248" s="15"/>
      <c r="N248" s="15"/>
      <c r="O248" s="54"/>
      <c r="P248" s="54"/>
    </row>
    <row r="249" spans="1:100" ht="12.6" customHeight="1">
      <c r="A249" s="25">
        <v>45729</v>
      </c>
      <c r="B249" s="42" t="s">
        <v>246</v>
      </c>
      <c r="C249" s="46" t="s">
        <v>247</v>
      </c>
      <c r="D249" s="18">
        <v>1</v>
      </c>
      <c r="E249" s="20">
        <v>53.784000000000006</v>
      </c>
      <c r="F249" s="70"/>
      <c r="G249" s="53">
        <f t="shared" si="44"/>
        <v>0</v>
      </c>
      <c r="H249" s="53">
        <f t="shared" si="45"/>
        <v>0</v>
      </c>
      <c r="I249" s="53">
        <f t="shared" si="46"/>
        <v>0</v>
      </c>
      <c r="J249" s="15">
        <v>0</v>
      </c>
      <c r="K249" s="52">
        <f t="shared" ref="K249:K253" si="55">$F$305</f>
        <v>0</v>
      </c>
      <c r="L249" s="15">
        <f t="shared" si="47"/>
        <v>0</v>
      </c>
      <c r="M249" s="15">
        <f t="shared" si="48"/>
        <v>0</v>
      </c>
      <c r="N249" s="15">
        <f t="shared" si="49"/>
        <v>0</v>
      </c>
      <c r="O249" s="54">
        <f t="shared" si="50"/>
        <v>0</v>
      </c>
      <c r="P249" s="54"/>
    </row>
    <row r="250" spans="1:100" ht="12.6" customHeight="1">
      <c r="A250" s="25">
        <v>45734</v>
      </c>
      <c r="B250" s="42" t="s">
        <v>248</v>
      </c>
      <c r="C250" s="46" t="s">
        <v>247</v>
      </c>
      <c r="D250" s="18">
        <v>1</v>
      </c>
      <c r="E250" s="20">
        <v>53.784000000000006</v>
      </c>
      <c r="F250" s="70"/>
      <c r="G250" s="53">
        <f t="shared" si="44"/>
        <v>0</v>
      </c>
      <c r="H250" s="53">
        <f t="shared" si="45"/>
        <v>0</v>
      </c>
      <c r="I250" s="53">
        <f t="shared" si="46"/>
        <v>0</v>
      </c>
      <c r="J250" s="15">
        <v>0</v>
      </c>
      <c r="K250" s="52">
        <f t="shared" si="55"/>
        <v>0</v>
      </c>
      <c r="L250" s="15">
        <f t="shared" si="47"/>
        <v>0</v>
      </c>
      <c r="M250" s="15">
        <f t="shared" si="48"/>
        <v>0</v>
      </c>
      <c r="N250" s="15">
        <f t="shared" si="49"/>
        <v>0</v>
      </c>
      <c r="O250" s="54">
        <f t="shared" si="50"/>
        <v>0</v>
      </c>
      <c r="P250" s="54"/>
    </row>
    <row r="251" spans="1:100" ht="12.6" customHeight="1">
      <c r="A251" s="25">
        <v>45721</v>
      </c>
      <c r="B251" s="42" t="s">
        <v>249</v>
      </c>
      <c r="C251" s="46" t="s">
        <v>247</v>
      </c>
      <c r="D251" s="18">
        <v>2</v>
      </c>
      <c r="E251" s="20">
        <v>53.784000000000006</v>
      </c>
      <c r="F251" s="70"/>
      <c r="G251" s="53">
        <f t="shared" si="44"/>
        <v>0</v>
      </c>
      <c r="H251" s="53">
        <f t="shared" si="45"/>
        <v>0</v>
      </c>
      <c r="I251" s="53">
        <f t="shared" si="46"/>
        <v>0</v>
      </c>
      <c r="J251" s="15">
        <v>0</v>
      </c>
      <c r="K251" s="52">
        <f t="shared" si="55"/>
        <v>0</v>
      </c>
      <c r="L251" s="15">
        <f t="shared" si="47"/>
        <v>0</v>
      </c>
      <c r="M251" s="15">
        <f t="shared" si="48"/>
        <v>0</v>
      </c>
      <c r="N251" s="15">
        <f t="shared" si="49"/>
        <v>0</v>
      </c>
      <c r="O251" s="54">
        <f t="shared" si="50"/>
        <v>0</v>
      </c>
      <c r="P251" s="54"/>
    </row>
    <row r="252" spans="1:100" ht="12.6" customHeight="1">
      <c r="A252" s="25">
        <v>45744</v>
      </c>
      <c r="B252" s="42" t="s">
        <v>250</v>
      </c>
      <c r="C252" s="46" t="s">
        <v>247</v>
      </c>
      <c r="D252" s="18">
        <v>2</v>
      </c>
      <c r="E252" s="20">
        <v>64.584000000000003</v>
      </c>
      <c r="F252" s="70"/>
      <c r="G252" s="53">
        <f t="shared" si="44"/>
        <v>0</v>
      </c>
      <c r="H252" s="53">
        <f t="shared" si="45"/>
        <v>0</v>
      </c>
      <c r="I252" s="53">
        <f t="shared" si="46"/>
        <v>0</v>
      </c>
      <c r="J252" s="15">
        <v>0</v>
      </c>
      <c r="K252" s="52">
        <f t="shared" si="55"/>
        <v>0</v>
      </c>
      <c r="L252" s="15">
        <f t="shared" si="47"/>
        <v>0</v>
      </c>
      <c r="M252" s="15">
        <f t="shared" si="48"/>
        <v>0</v>
      </c>
      <c r="N252" s="15">
        <f t="shared" si="49"/>
        <v>0</v>
      </c>
      <c r="O252" s="54">
        <f t="shared" si="50"/>
        <v>0</v>
      </c>
      <c r="P252" s="54"/>
    </row>
    <row r="253" spans="1:100" ht="12.6" customHeight="1">
      <c r="A253" s="43">
        <v>46065</v>
      </c>
      <c r="B253" s="42" t="s">
        <v>251</v>
      </c>
      <c r="C253" s="15" t="s">
        <v>243</v>
      </c>
      <c r="D253" s="18">
        <v>2</v>
      </c>
      <c r="E253" s="20">
        <v>134.55000000000001</v>
      </c>
      <c r="F253" s="70"/>
      <c r="G253" s="53">
        <f t="shared" si="44"/>
        <v>0</v>
      </c>
      <c r="H253" s="53">
        <f t="shared" si="45"/>
        <v>0</v>
      </c>
      <c r="I253" s="53">
        <f t="shared" si="46"/>
        <v>0</v>
      </c>
      <c r="J253" s="15">
        <v>0</v>
      </c>
      <c r="K253" s="52">
        <f t="shared" si="55"/>
        <v>0</v>
      </c>
      <c r="L253" s="15">
        <f t="shared" si="47"/>
        <v>0</v>
      </c>
      <c r="M253" s="15">
        <f t="shared" si="48"/>
        <v>0</v>
      </c>
      <c r="N253" s="15">
        <f t="shared" si="49"/>
        <v>0</v>
      </c>
      <c r="O253" s="54">
        <f t="shared" si="50"/>
        <v>0</v>
      </c>
      <c r="P253" s="54"/>
    </row>
    <row r="254" spans="1:100" ht="12.6" customHeight="1">
      <c r="A254" s="41"/>
      <c r="B254" s="42"/>
      <c r="C254" s="15"/>
      <c r="D254" s="18"/>
      <c r="E254" s="20"/>
      <c r="F254" s="70"/>
      <c r="G254" s="53"/>
      <c r="H254" s="53"/>
      <c r="I254" s="53"/>
      <c r="J254" s="15"/>
      <c r="K254" s="52"/>
      <c r="L254" s="15"/>
      <c r="M254" s="15"/>
      <c r="N254" s="15"/>
      <c r="O254" s="54"/>
      <c r="P254" s="54"/>
    </row>
    <row r="255" spans="1:100" s="10" customFormat="1" ht="12.6" customHeight="1">
      <c r="A255" s="40"/>
      <c r="B255" s="21" t="s">
        <v>252</v>
      </c>
      <c r="C255" s="21"/>
      <c r="D255" s="23"/>
      <c r="E255" s="24"/>
      <c r="F255" s="67"/>
      <c r="G255" s="55"/>
      <c r="H255" s="55"/>
      <c r="I255" s="55"/>
      <c r="J255" s="28"/>
      <c r="K255" s="57"/>
      <c r="L255" s="21"/>
      <c r="M255" s="21"/>
      <c r="N255" s="21"/>
      <c r="O255" s="58"/>
      <c r="P255" s="58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  <c r="AQ255" s="21"/>
      <c r="AR255" s="21"/>
      <c r="AS255" s="21"/>
      <c r="AT255" s="21"/>
      <c r="AU255" s="21"/>
      <c r="AV255" s="21"/>
      <c r="AW255" s="21"/>
      <c r="AX255" s="21"/>
      <c r="AY255" s="21"/>
      <c r="AZ255" s="21"/>
      <c r="BA255" s="21"/>
      <c r="BB255" s="21"/>
      <c r="BC255" s="21"/>
      <c r="BD255" s="21"/>
      <c r="BE255" s="21"/>
      <c r="BF255" s="21"/>
      <c r="BG255" s="21"/>
      <c r="BH255" s="21"/>
      <c r="BI255" s="21"/>
      <c r="BJ255" s="21"/>
      <c r="BK255" s="21"/>
      <c r="BL255" s="21"/>
      <c r="BM255" s="21"/>
      <c r="BN255" s="21"/>
      <c r="BO255" s="21"/>
      <c r="BP255" s="21"/>
      <c r="BQ255" s="21"/>
      <c r="BR255" s="21"/>
      <c r="BS255" s="21"/>
      <c r="BT255" s="21"/>
      <c r="BU255" s="21"/>
      <c r="BV255" s="21"/>
      <c r="BW255" s="21"/>
      <c r="BX255" s="21"/>
      <c r="BY255" s="21"/>
      <c r="BZ255" s="21"/>
      <c r="CA255" s="21"/>
      <c r="CB255" s="21"/>
      <c r="CC255" s="21"/>
      <c r="CD255" s="21"/>
      <c r="CE255" s="21"/>
      <c r="CF255" s="21"/>
      <c r="CG255" s="21"/>
      <c r="CH255" s="21"/>
      <c r="CI255" s="21"/>
      <c r="CJ255" s="21"/>
      <c r="CK255" s="21"/>
      <c r="CL255" s="21"/>
      <c r="CM255" s="21"/>
      <c r="CN255" s="21"/>
      <c r="CO255" s="21"/>
      <c r="CP255" s="21"/>
      <c r="CQ255" s="21"/>
      <c r="CR255" s="21"/>
      <c r="CS255" s="21"/>
      <c r="CT255" s="21"/>
      <c r="CU255" s="21"/>
      <c r="CV255" s="21"/>
    </row>
    <row r="256" spans="1:100" ht="12.6" customHeight="1">
      <c r="A256" s="41"/>
      <c r="B256" s="42"/>
      <c r="C256" s="15"/>
      <c r="D256" s="18"/>
      <c r="E256" s="20"/>
      <c r="F256" s="66"/>
      <c r="G256" s="53"/>
      <c r="H256" s="53"/>
      <c r="I256" s="53"/>
      <c r="J256" s="15"/>
      <c r="K256" s="52"/>
      <c r="L256" s="15"/>
      <c r="M256" s="15"/>
      <c r="N256" s="15"/>
      <c r="O256" s="54"/>
      <c r="P256" s="54"/>
    </row>
    <row r="257" spans="1:100" ht="12.6" customHeight="1">
      <c r="A257" s="43">
        <v>45897</v>
      </c>
      <c r="B257" s="42" t="s">
        <v>253</v>
      </c>
      <c r="C257" s="15" t="s">
        <v>254</v>
      </c>
      <c r="D257" s="18">
        <v>6</v>
      </c>
      <c r="E257" s="20">
        <v>12.938400000000001</v>
      </c>
      <c r="F257" s="70"/>
      <c r="G257" s="53">
        <f t="shared" si="44"/>
        <v>0</v>
      </c>
      <c r="H257" s="53">
        <f t="shared" si="45"/>
        <v>0</v>
      </c>
      <c r="I257" s="53">
        <f t="shared" si="46"/>
        <v>0</v>
      </c>
      <c r="J257" s="15">
        <v>0</v>
      </c>
      <c r="K257" s="52">
        <f t="shared" ref="K257" si="56">$F$305</f>
        <v>0</v>
      </c>
      <c r="L257" s="15">
        <f t="shared" si="47"/>
        <v>0</v>
      </c>
      <c r="M257" s="15">
        <f t="shared" si="48"/>
        <v>0</v>
      </c>
      <c r="N257" s="15">
        <f t="shared" si="49"/>
        <v>0</v>
      </c>
      <c r="O257" s="54">
        <f t="shared" si="50"/>
        <v>0</v>
      </c>
      <c r="P257" s="54"/>
    </row>
    <row r="258" spans="1:100" ht="12.6" customHeight="1">
      <c r="A258" s="41"/>
      <c r="B258" s="42"/>
      <c r="C258" s="15"/>
      <c r="D258" s="18"/>
      <c r="E258" s="20"/>
      <c r="F258" s="70"/>
      <c r="G258" s="53"/>
      <c r="H258" s="53"/>
      <c r="I258" s="53"/>
      <c r="J258" s="15"/>
      <c r="K258" s="52"/>
      <c r="L258" s="15"/>
      <c r="M258" s="15"/>
      <c r="N258" s="15"/>
      <c r="O258" s="54"/>
      <c r="P258" s="54"/>
    </row>
    <row r="259" spans="1:100" s="10" customFormat="1" ht="12.6" customHeight="1">
      <c r="A259" s="44"/>
      <c r="B259" s="47" t="s">
        <v>255</v>
      </c>
      <c r="C259" s="47"/>
      <c r="D259" s="23"/>
      <c r="E259" s="24"/>
      <c r="F259" s="69"/>
      <c r="G259" s="55"/>
      <c r="H259" s="55"/>
      <c r="I259" s="55"/>
      <c r="J259" s="21"/>
      <c r="K259" s="57"/>
      <c r="L259" s="21"/>
      <c r="M259" s="21"/>
      <c r="N259" s="21"/>
      <c r="O259" s="58"/>
      <c r="P259" s="58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  <c r="AK259" s="21"/>
      <c r="AL259" s="21"/>
      <c r="AM259" s="21"/>
      <c r="AN259" s="21"/>
      <c r="AO259" s="21"/>
      <c r="AP259" s="21"/>
      <c r="AQ259" s="21"/>
      <c r="AR259" s="21"/>
      <c r="AS259" s="21"/>
      <c r="AT259" s="21"/>
      <c r="AU259" s="21"/>
      <c r="AV259" s="21"/>
      <c r="AW259" s="21"/>
      <c r="AX259" s="21"/>
      <c r="AY259" s="21"/>
      <c r="AZ259" s="21"/>
      <c r="BA259" s="21"/>
      <c r="BB259" s="21"/>
      <c r="BC259" s="21"/>
      <c r="BD259" s="21"/>
      <c r="BE259" s="21"/>
      <c r="BF259" s="21"/>
      <c r="BG259" s="21"/>
      <c r="BH259" s="21"/>
      <c r="BI259" s="21"/>
      <c r="BJ259" s="21"/>
      <c r="BK259" s="21"/>
      <c r="BL259" s="21"/>
      <c r="BM259" s="21"/>
      <c r="BN259" s="21"/>
      <c r="BO259" s="21"/>
      <c r="BP259" s="21"/>
      <c r="BQ259" s="21"/>
      <c r="BR259" s="21"/>
      <c r="BS259" s="21"/>
      <c r="BT259" s="21"/>
      <c r="BU259" s="21"/>
      <c r="BV259" s="21"/>
      <c r="BW259" s="21"/>
      <c r="BX259" s="21"/>
      <c r="BY259" s="21"/>
      <c r="BZ259" s="21"/>
      <c r="CA259" s="21"/>
      <c r="CB259" s="21"/>
      <c r="CC259" s="21"/>
      <c r="CD259" s="21"/>
      <c r="CE259" s="21"/>
      <c r="CF259" s="21"/>
      <c r="CG259" s="21"/>
      <c r="CH259" s="21"/>
      <c r="CI259" s="21"/>
      <c r="CJ259" s="21"/>
      <c r="CK259" s="21"/>
      <c r="CL259" s="21"/>
      <c r="CM259" s="21"/>
      <c r="CN259" s="21"/>
      <c r="CO259" s="21"/>
      <c r="CP259" s="21"/>
      <c r="CQ259" s="21"/>
      <c r="CR259" s="21"/>
      <c r="CS259" s="21"/>
      <c r="CT259" s="21"/>
      <c r="CU259" s="21"/>
      <c r="CV259" s="21"/>
    </row>
    <row r="260" spans="1:100" ht="12.6" customHeight="1">
      <c r="A260" s="26"/>
      <c r="B260" s="48"/>
      <c r="C260" s="49"/>
      <c r="D260" s="18"/>
      <c r="E260" s="20"/>
      <c r="F260" s="70"/>
      <c r="G260" s="53"/>
      <c r="H260" s="53"/>
      <c r="I260" s="53"/>
      <c r="J260" s="15"/>
      <c r="K260" s="52"/>
      <c r="L260" s="15"/>
      <c r="M260" s="15"/>
      <c r="N260" s="15"/>
      <c r="O260" s="54"/>
      <c r="P260" s="54"/>
    </row>
    <row r="261" spans="1:100" ht="12.6" customHeight="1">
      <c r="A261" s="25">
        <v>45657</v>
      </c>
      <c r="B261" s="48" t="s">
        <v>256</v>
      </c>
      <c r="C261" s="48" t="s">
        <v>257</v>
      </c>
      <c r="D261" s="18">
        <v>6</v>
      </c>
      <c r="E261" s="20">
        <v>38.655000000000008</v>
      </c>
      <c r="F261" s="70"/>
      <c r="G261" s="53">
        <f t="shared" si="44"/>
        <v>0</v>
      </c>
      <c r="H261" s="53">
        <f t="shared" si="45"/>
        <v>0</v>
      </c>
      <c r="I261" s="53">
        <f t="shared" si="46"/>
        <v>0</v>
      </c>
      <c r="J261" s="52">
        <v>0.2</v>
      </c>
      <c r="K261" s="52">
        <f t="shared" ref="K261:K263" si="57">$F$305</f>
        <v>0</v>
      </c>
      <c r="L261" s="15">
        <f t="shared" si="47"/>
        <v>0</v>
      </c>
      <c r="M261" s="15">
        <f t="shared" si="48"/>
        <v>0</v>
      </c>
      <c r="N261" s="15">
        <f t="shared" si="49"/>
        <v>0</v>
      </c>
      <c r="O261" s="54">
        <f t="shared" si="50"/>
        <v>0.2</v>
      </c>
      <c r="P261" s="54"/>
    </row>
    <row r="262" spans="1:100" ht="12.6" customHeight="1">
      <c r="A262" s="25">
        <v>45626</v>
      </c>
      <c r="B262" s="48" t="s">
        <v>258</v>
      </c>
      <c r="C262" s="48" t="s">
        <v>257</v>
      </c>
      <c r="D262" s="18">
        <v>4</v>
      </c>
      <c r="E262" s="20">
        <v>38.655000000000008</v>
      </c>
      <c r="F262" s="70"/>
      <c r="G262" s="53">
        <f t="shared" si="44"/>
        <v>0</v>
      </c>
      <c r="H262" s="53">
        <f t="shared" si="45"/>
        <v>0</v>
      </c>
      <c r="I262" s="53">
        <f t="shared" si="46"/>
        <v>0</v>
      </c>
      <c r="J262" s="52">
        <v>0.2</v>
      </c>
      <c r="K262" s="52">
        <f t="shared" si="57"/>
        <v>0</v>
      </c>
      <c r="L262" s="15">
        <f t="shared" si="47"/>
        <v>0</v>
      </c>
      <c r="M262" s="15">
        <f t="shared" si="48"/>
        <v>0</v>
      </c>
      <c r="N262" s="15">
        <f t="shared" si="49"/>
        <v>0</v>
      </c>
      <c r="O262" s="54">
        <f t="shared" si="50"/>
        <v>0.2</v>
      </c>
      <c r="P262" s="54"/>
    </row>
    <row r="263" spans="1:100" ht="12.6" customHeight="1">
      <c r="A263" s="25">
        <v>45716</v>
      </c>
      <c r="B263" s="48" t="s">
        <v>259</v>
      </c>
      <c r="C263" s="48" t="s">
        <v>257</v>
      </c>
      <c r="D263" s="18">
        <v>6</v>
      </c>
      <c r="E263" s="20">
        <v>38.655000000000008</v>
      </c>
      <c r="F263" s="70"/>
      <c r="G263" s="53">
        <f t="shared" si="44"/>
        <v>0</v>
      </c>
      <c r="H263" s="53">
        <f t="shared" si="45"/>
        <v>0</v>
      </c>
      <c r="I263" s="53">
        <f t="shared" si="46"/>
        <v>0</v>
      </c>
      <c r="J263" s="52">
        <v>0.2</v>
      </c>
      <c r="K263" s="52">
        <f t="shared" si="57"/>
        <v>0</v>
      </c>
      <c r="L263" s="15">
        <f t="shared" si="47"/>
        <v>0</v>
      </c>
      <c r="M263" s="15">
        <f t="shared" si="48"/>
        <v>0</v>
      </c>
      <c r="N263" s="15">
        <f t="shared" si="49"/>
        <v>0</v>
      </c>
      <c r="O263" s="54">
        <f t="shared" si="50"/>
        <v>0.2</v>
      </c>
      <c r="P263" s="54"/>
    </row>
    <row r="264" spans="1:100" ht="12.6" customHeight="1">
      <c r="A264" s="41"/>
      <c r="B264" s="42"/>
      <c r="C264" s="15"/>
      <c r="D264" s="18"/>
      <c r="E264" s="20"/>
      <c r="F264" s="66"/>
      <c r="G264" s="53"/>
      <c r="H264" s="53"/>
      <c r="I264" s="53"/>
      <c r="J264" s="15"/>
      <c r="K264" s="52"/>
      <c r="L264" s="15"/>
      <c r="M264" s="15"/>
      <c r="N264" s="15"/>
      <c r="O264" s="54"/>
      <c r="P264" s="54"/>
    </row>
    <row r="265" spans="1:100" s="10" customFormat="1" ht="12.6" customHeight="1">
      <c r="A265" s="40"/>
      <c r="B265" s="21" t="s">
        <v>260</v>
      </c>
      <c r="C265" s="21"/>
      <c r="D265" s="23"/>
      <c r="E265" s="24"/>
      <c r="F265" s="67"/>
      <c r="G265" s="55"/>
      <c r="H265" s="55"/>
      <c r="I265" s="55"/>
      <c r="J265" s="28"/>
      <c r="K265" s="57"/>
      <c r="L265" s="21"/>
      <c r="M265" s="21"/>
      <c r="N265" s="21"/>
      <c r="O265" s="58"/>
      <c r="P265" s="58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21"/>
      <c r="AH265" s="21"/>
      <c r="AI265" s="21"/>
      <c r="AJ265" s="21"/>
      <c r="AK265" s="21"/>
      <c r="AL265" s="21"/>
      <c r="AM265" s="21"/>
      <c r="AN265" s="21"/>
      <c r="AO265" s="21"/>
      <c r="AP265" s="21"/>
      <c r="AQ265" s="21"/>
      <c r="AR265" s="21"/>
      <c r="AS265" s="21"/>
      <c r="AT265" s="21"/>
      <c r="AU265" s="21"/>
      <c r="AV265" s="21"/>
      <c r="AW265" s="21"/>
      <c r="AX265" s="21"/>
      <c r="AY265" s="21"/>
      <c r="AZ265" s="21"/>
      <c r="BA265" s="21"/>
      <c r="BB265" s="21"/>
      <c r="BC265" s="21"/>
      <c r="BD265" s="21"/>
      <c r="BE265" s="21"/>
      <c r="BF265" s="21"/>
      <c r="BG265" s="21"/>
      <c r="BH265" s="21"/>
      <c r="BI265" s="21"/>
      <c r="BJ265" s="21"/>
      <c r="BK265" s="21"/>
      <c r="BL265" s="21"/>
      <c r="BM265" s="21"/>
      <c r="BN265" s="21"/>
      <c r="BO265" s="21"/>
      <c r="BP265" s="21"/>
      <c r="BQ265" s="21"/>
      <c r="BR265" s="21"/>
      <c r="BS265" s="21"/>
      <c r="BT265" s="21"/>
      <c r="BU265" s="21"/>
      <c r="BV265" s="21"/>
      <c r="BW265" s="21"/>
      <c r="BX265" s="21"/>
      <c r="BY265" s="21"/>
      <c r="BZ265" s="21"/>
      <c r="CA265" s="21"/>
      <c r="CB265" s="21"/>
      <c r="CC265" s="21"/>
      <c r="CD265" s="21"/>
      <c r="CE265" s="21"/>
      <c r="CF265" s="21"/>
      <c r="CG265" s="21"/>
      <c r="CH265" s="21"/>
      <c r="CI265" s="21"/>
      <c r="CJ265" s="21"/>
      <c r="CK265" s="21"/>
      <c r="CL265" s="21"/>
      <c r="CM265" s="21"/>
      <c r="CN265" s="21"/>
      <c r="CO265" s="21"/>
      <c r="CP265" s="21"/>
      <c r="CQ265" s="21"/>
      <c r="CR265" s="21"/>
      <c r="CS265" s="21"/>
      <c r="CT265" s="21"/>
      <c r="CU265" s="21"/>
      <c r="CV265" s="21"/>
    </row>
    <row r="266" spans="1:100" ht="12.6" customHeight="1">
      <c r="A266" s="41"/>
      <c r="B266" s="42"/>
      <c r="C266" s="15"/>
      <c r="D266" s="18"/>
      <c r="E266" s="20"/>
      <c r="F266" s="66"/>
      <c r="G266" s="53"/>
      <c r="H266" s="53"/>
      <c r="I266" s="53"/>
      <c r="J266" s="15"/>
      <c r="K266" s="52"/>
      <c r="L266" s="15"/>
      <c r="M266" s="15"/>
      <c r="N266" s="15"/>
      <c r="O266" s="54"/>
      <c r="P266" s="54"/>
    </row>
    <row r="267" spans="1:100" ht="12.6" customHeight="1">
      <c r="A267" s="43">
        <v>45821</v>
      </c>
      <c r="B267" s="42" t="s">
        <v>261</v>
      </c>
      <c r="C267" s="15" t="s">
        <v>262</v>
      </c>
      <c r="D267" s="18">
        <v>12</v>
      </c>
      <c r="E267" s="20">
        <v>27.855</v>
      </c>
      <c r="F267" s="70"/>
      <c r="G267" s="53">
        <f t="shared" si="44"/>
        <v>0</v>
      </c>
      <c r="H267" s="53">
        <f t="shared" si="45"/>
        <v>0</v>
      </c>
      <c r="I267" s="53">
        <f t="shared" si="46"/>
        <v>0</v>
      </c>
      <c r="J267" s="15">
        <v>0</v>
      </c>
      <c r="K267" s="52">
        <f t="shared" ref="K267" si="58">$F$305</f>
        <v>0</v>
      </c>
      <c r="L267" s="15">
        <f t="shared" si="47"/>
        <v>0</v>
      </c>
      <c r="M267" s="15">
        <f t="shared" si="48"/>
        <v>0</v>
      </c>
      <c r="N267" s="15">
        <f t="shared" si="49"/>
        <v>0</v>
      </c>
      <c r="O267" s="54">
        <f t="shared" si="50"/>
        <v>0</v>
      </c>
      <c r="P267" s="54"/>
    </row>
    <row r="268" spans="1:100" ht="12.6" customHeight="1">
      <c r="A268" s="41"/>
      <c r="B268" s="42"/>
      <c r="C268" s="15"/>
      <c r="D268" s="18"/>
      <c r="E268" s="20"/>
      <c r="F268" s="66"/>
      <c r="G268" s="53"/>
      <c r="H268" s="53"/>
      <c r="I268" s="53"/>
      <c r="J268" s="15"/>
      <c r="K268" s="52"/>
      <c r="L268" s="15"/>
      <c r="M268" s="15"/>
      <c r="N268" s="15"/>
      <c r="O268" s="54"/>
      <c r="P268" s="54"/>
    </row>
    <row r="269" spans="1:100" s="10" customFormat="1" ht="12.6" customHeight="1">
      <c r="A269" s="40"/>
      <c r="B269" s="21" t="s">
        <v>263</v>
      </c>
      <c r="C269" s="21"/>
      <c r="D269" s="23"/>
      <c r="E269" s="24"/>
      <c r="F269" s="67"/>
      <c r="G269" s="55"/>
      <c r="H269" s="55"/>
      <c r="I269" s="55"/>
      <c r="J269" s="28"/>
      <c r="K269" s="57"/>
      <c r="L269" s="21"/>
      <c r="M269" s="21"/>
      <c r="N269" s="21"/>
      <c r="O269" s="58"/>
      <c r="P269" s="58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  <c r="AJ269" s="21"/>
      <c r="AK269" s="21"/>
      <c r="AL269" s="21"/>
      <c r="AM269" s="21"/>
      <c r="AN269" s="21"/>
      <c r="AO269" s="21"/>
      <c r="AP269" s="21"/>
      <c r="AQ269" s="21"/>
      <c r="AR269" s="21"/>
      <c r="AS269" s="21"/>
      <c r="AT269" s="21"/>
      <c r="AU269" s="21"/>
      <c r="AV269" s="21"/>
      <c r="AW269" s="21"/>
      <c r="AX269" s="21"/>
      <c r="AY269" s="21"/>
      <c r="AZ269" s="21"/>
      <c r="BA269" s="21"/>
      <c r="BB269" s="21"/>
      <c r="BC269" s="21"/>
      <c r="BD269" s="21"/>
      <c r="BE269" s="21"/>
      <c r="BF269" s="21"/>
      <c r="BG269" s="21"/>
      <c r="BH269" s="21"/>
      <c r="BI269" s="21"/>
      <c r="BJ269" s="21"/>
      <c r="BK269" s="21"/>
      <c r="BL269" s="21"/>
      <c r="BM269" s="21"/>
      <c r="BN269" s="21"/>
      <c r="BO269" s="21"/>
      <c r="BP269" s="21"/>
      <c r="BQ269" s="21"/>
      <c r="BR269" s="21"/>
      <c r="BS269" s="21"/>
      <c r="BT269" s="21"/>
      <c r="BU269" s="21"/>
      <c r="BV269" s="21"/>
      <c r="BW269" s="21"/>
      <c r="BX269" s="21"/>
      <c r="BY269" s="21"/>
      <c r="BZ269" s="21"/>
      <c r="CA269" s="21"/>
      <c r="CB269" s="21"/>
      <c r="CC269" s="21"/>
      <c r="CD269" s="21"/>
      <c r="CE269" s="21"/>
      <c r="CF269" s="21"/>
      <c r="CG269" s="21"/>
      <c r="CH269" s="21"/>
      <c r="CI269" s="21"/>
      <c r="CJ269" s="21"/>
      <c r="CK269" s="21"/>
      <c r="CL269" s="21"/>
      <c r="CM269" s="21"/>
      <c r="CN269" s="21"/>
      <c r="CO269" s="21"/>
      <c r="CP269" s="21"/>
      <c r="CQ269" s="21"/>
      <c r="CR269" s="21"/>
      <c r="CS269" s="21"/>
      <c r="CT269" s="21"/>
      <c r="CU269" s="21"/>
      <c r="CV269" s="21"/>
    </row>
    <row r="270" spans="1:100" ht="12.6" customHeight="1">
      <c r="A270" s="41"/>
      <c r="B270" s="42"/>
      <c r="C270" s="15"/>
      <c r="D270" s="18"/>
      <c r="E270" s="20"/>
      <c r="F270" s="66"/>
      <c r="G270" s="53"/>
      <c r="H270" s="53"/>
      <c r="I270" s="53"/>
      <c r="J270" s="15"/>
      <c r="K270" s="52"/>
      <c r="L270" s="15"/>
      <c r="M270" s="15"/>
      <c r="N270" s="15"/>
      <c r="O270" s="54"/>
      <c r="P270" s="54"/>
    </row>
    <row r="271" spans="1:100" ht="12.6" customHeight="1">
      <c r="A271" s="43">
        <v>46062</v>
      </c>
      <c r="B271" s="42" t="s">
        <v>264</v>
      </c>
      <c r="C271" s="15" t="s">
        <v>265</v>
      </c>
      <c r="D271" s="18">
        <v>8</v>
      </c>
      <c r="E271" s="20">
        <v>26.055</v>
      </c>
      <c r="F271" s="70"/>
      <c r="G271" s="53">
        <f t="shared" ref="G271:G301" si="59">E271*F271</f>
        <v>0</v>
      </c>
      <c r="H271" s="53">
        <f t="shared" ref="H271:H301" si="60">G271*J271</f>
        <v>0</v>
      </c>
      <c r="I271" s="53">
        <f t="shared" ref="I271:I301" si="61">G271+H271</f>
        <v>0</v>
      </c>
      <c r="J271" s="15">
        <v>0</v>
      </c>
      <c r="K271" s="52">
        <f t="shared" ref="K271" si="62">$F$305</f>
        <v>0</v>
      </c>
      <c r="L271" s="15">
        <f t="shared" ref="L271:L301" si="63">G271*(1-$F$305)</f>
        <v>0</v>
      </c>
      <c r="M271" s="15">
        <f t="shared" ref="M271:M301" si="64">L271*J271</f>
        <v>0</v>
      </c>
      <c r="N271" s="15">
        <f t="shared" ref="N271:N301" si="65">L271+M271</f>
        <v>0</v>
      </c>
      <c r="O271" s="54">
        <f t="shared" ref="O271:O301" si="66">J271</f>
        <v>0</v>
      </c>
      <c r="P271" s="54"/>
    </row>
    <row r="272" spans="1:100" ht="12.6" customHeight="1">
      <c r="A272" s="41"/>
      <c r="B272" s="42"/>
      <c r="C272" s="15"/>
      <c r="D272" s="18"/>
      <c r="E272" s="20"/>
      <c r="F272" s="66"/>
      <c r="G272" s="53"/>
      <c r="H272" s="53"/>
      <c r="I272" s="53"/>
      <c r="J272" s="15"/>
      <c r="K272" s="52"/>
      <c r="L272" s="15"/>
      <c r="M272" s="15"/>
      <c r="N272" s="15"/>
      <c r="O272" s="54"/>
      <c r="P272" s="54"/>
    </row>
    <row r="273" spans="1:100" s="10" customFormat="1" ht="12.6" customHeight="1">
      <c r="A273" s="40"/>
      <c r="B273" s="21" t="s">
        <v>266</v>
      </c>
      <c r="C273" s="21"/>
      <c r="D273" s="23"/>
      <c r="E273" s="24"/>
      <c r="F273" s="67"/>
      <c r="G273" s="55"/>
      <c r="H273" s="55"/>
      <c r="I273" s="55"/>
      <c r="J273" s="28"/>
      <c r="K273" s="57"/>
      <c r="L273" s="21"/>
      <c r="M273" s="21"/>
      <c r="N273" s="21"/>
      <c r="O273" s="58"/>
      <c r="P273" s="58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21"/>
      <c r="AH273" s="21"/>
      <c r="AI273" s="21"/>
      <c r="AJ273" s="21"/>
      <c r="AK273" s="21"/>
      <c r="AL273" s="21"/>
      <c r="AM273" s="21"/>
      <c r="AN273" s="21"/>
      <c r="AO273" s="21"/>
      <c r="AP273" s="21"/>
      <c r="AQ273" s="21"/>
      <c r="AR273" s="21"/>
      <c r="AS273" s="21"/>
      <c r="AT273" s="21"/>
      <c r="AU273" s="21"/>
      <c r="AV273" s="21"/>
      <c r="AW273" s="21"/>
      <c r="AX273" s="21"/>
      <c r="AY273" s="21"/>
      <c r="AZ273" s="21"/>
      <c r="BA273" s="21"/>
      <c r="BB273" s="21"/>
      <c r="BC273" s="21"/>
      <c r="BD273" s="21"/>
      <c r="BE273" s="21"/>
      <c r="BF273" s="21"/>
      <c r="BG273" s="21"/>
      <c r="BH273" s="21"/>
      <c r="BI273" s="21"/>
      <c r="BJ273" s="21"/>
      <c r="BK273" s="21"/>
      <c r="BL273" s="21"/>
      <c r="BM273" s="21"/>
      <c r="BN273" s="21"/>
      <c r="BO273" s="21"/>
      <c r="BP273" s="21"/>
      <c r="BQ273" s="21"/>
      <c r="BR273" s="21"/>
      <c r="BS273" s="21"/>
      <c r="BT273" s="21"/>
      <c r="BU273" s="21"/>
      <c r="BV273" s="21"/>
      <c r="BW273" s="21"/>
      <c r="BX273" s="21"/>
      <c r="BY273" s="21"/>
      <c r="BZ273" s="21"/>
      <c r="CA273" s="21"/>
      <c r="CB273" s="21"/>
      <c r="CC273" s="21"/>
      <c r="CD273" s="21"/>
      <c r="CE273" s="21"/>
      <c r="CF273" s="21"/>
      <c r="CG273" s="21"/>
      <c r="CH273" s="21"/>
      <c r="CI273" s="21"/>
      <c r="CJ273" s="21"/>
      <c r="CK273" s="21"/>
      <c r="CL273" s="21"/>
      <c r="CM273" s="21"/>
      <c r="CN273" s="21"/>
      <c r="CO273" s="21"/>
      <c r="CP273" s="21"/>
      <c r="CQ273" s="21"/>
      <c r="CR273" s="21"/>
      <c r="CS273" s="21"/>
      <c r="CT273" s="21"/>
      <c r="CU273" s="21"/>
      <c r="CV273" s="21"/>
    </row>
    <row r="274" spans="1:100" ht="12.6" customHeight="1">
      <c r="A274" s="41"/>
      <c r="B274" s="42"/>
      <c r="C274" s="15"/>
      <c r="D274" s="18"/>
      <c r="E274" s="20"/>
      <c r="F274" s="66"/>
      <c r="G274" s="53"/>
      <c r="H274" s="53"/>
      <c r="I274" s="53"/>
      <c r="J274" s="15"/>
      <c r="K274" s="52"/>
      <c r="L274" s="15"/>
      <c r="M274" s="15"/>
      <c r="N274" s="15"/>
      <c r="O274" s="54"/>
      <c r="P274" s="54"/>
    </row>
    <row r="275" spans="1:100" ht="12.6" customHeight="1">
      <c r="A275" s="43">
        <v>45879</v>
      </c>
      <c r="B275" s="42" t="s">
        <v>267</v>
      </c>
      <c r="C275" s="15" t="s">
        <v>268</v>
      </c>
      <c r="D275" s="18">
        <v>2</v>
      </c>
      <c r="E275" s="20">
        <v>48.555000000000007</v>
      </c>
      <c r="F275" s="70"/>
      <c r="G275" s="53">
        <f t="shared" si="59"/>
        <v>0</v>
      </c>
      <c r="H275" s="53">
        <f t="shared" si="60"/>
        <v>0</v>
      </c>
      <c r="I275" s="53">
        <f t="shared" si="61"/>
        <v>0</v>
      </c>
      <c r="J275" s="15">
        <v>0</v>
      </c>
      <c r="K275" s="52">
        <f t="shared" ref="K275:K277" si="67">$F$305</f>
        <v>0</v>
      </c>
      <c r="L275" s="15">
        <f t="shared" si="63"/>
        <v>0</v>
      </c>
      <c r="M275" s="15">
        <f t="shared" si="64"/>
        <v>0</v>
      </c>
      <c r="N275" s="15">
        <f t="shared" si="65"/>
        <v>0</v>
      </c>
      <c r="O275" s="54">
        <f t="shared" si="66"/>
        <v>0</v>
      </c>
      <c r="P275" s="54"/>
    </row>
    <row r="276" spans="1:100" ht="12.6" customHeight="1">
      <c r="A276" s="43">
        <v>45879</v>
      </c>
      <c r="B276" s="42" t="s">
        <v>269</v>
      </c>
      <c r="C276" s="15" t="s">
        <v>268</v>
      </c>
      <c r="D276" s="18">
        <v>2</v>
      </c>
      <c r="E276" s="20">
        <v>48.555000000000007</v>
      </c>
      <c r="F276" s="70"/>
      <c r="G276" s="53">
        <f t="shared" si="59"/>
        <v>0</v>
      </c>
      <c r="H276" s="53">
        <f t="shared" si="60"/>
        <v>0</v>
      </c>
      <c r="I276" s="53">
        <f t="shared" si="61"/>
        <v>0</v>
      </c>
      <c r="J276" s="15">
        <v>0</v>
      </c>
      <c r="K276" s="52">
        <f t="shared" si="67"/>
        <v>0</v>
      </c>
      <c r="L276" s="15">
        <f t="shared" si="63"/>
        <v>0</v>
      </c>
      <c r="M276" s="15">
        <f t="shared" si="64"/>
        <v>0</v>
      </c>
      <c r="N276" s="15">
        <f t="shared" si="65"/>
        <v>0</v>
      </c>
      <c r="O276" s="54">
        <f t="shared" si="66"/>
        <v>0</v>
      </c>
      <c r="P276" s="54"/>
    </row>
    <row r="277" spans="1:100" ht="12.6" customHeight="1">
      <c r="A277" s="43">
        <v>45879</v>
      </c>
      <c r="B277" s="42" t="s">
        <v>270</v>
      </c>
      <c r="C277" s="15" t="s">
        <v>268</v>
      </c>
      <c r="D277" s="18">
        <v>2</v>
      </c>
      <c r="E277" s="20">
        <v>48.555000000000007</v>
      </c>
      <c r="F277" s="70"/>
      <c r="G277" s="53">
        <f t="shared" si="59"/>
        <v>0</v>
      </c>
      <c r="H277" s="53">
        <f t="shared" si="60"/>
        <v>0</v>
      </c>
      <c r="I277" s="53">
        <f t="shared" si="61"/>
        <v>0</v>
      </c>
      <c r="J277" s="15">
        <v>0</v>
      </c>
      <c r="K277" s="52">
        <f t="shared" si="67"/>
        <v>0</v>
      </c>
      <c r="L277" s="15">
        <f t="shared" si="63"/>
        <v>0</v>
      </c>
      <c r="M277" s="15">
        <f t="shared" si="64"/>
        <v>0</v>
      </c>
      <c r="N277" s="15">
        <f t="shared" si="65"/>
        <v>0</v>
      </c>
      <c r="O277" s="54">
        <f t="shared" si="66"/>
        <v>0</v>
      </c>
      <c r="P277" s="54"/>
    </row>
    <row r="278" spans="1:100" ht="12.6" customHeight="1">
      <c r="A278" s="41"/>
      <c r="B278" s="42"/>
      <c r="C278" s="15"/>
      <c r="D278" s="18"/>
      <c r="E278" s="20"/>
      <c r="F278" s="66"/>
      <c r="G278" s="53"/>
      <c r="H278" s="53"/>
      <c r="I278" s="53"/>
      <c r="J278" s="15"/>
      <c r="K278" s="52"/>
      <c r="L278" s="15"/>
      <c r="M278" s="15"/>
      <c r="N278" s="15"/>
      <c r="O278" s="54"/>
      <c r="P278" s="54"/>
    </row>
    <row r="279" spans="1:100" s="10" customFormat="1" ht="12.6" customHeight="1">
      <c r="A279" s="40"/>
      <c r="B279" s="21" t="s">
        <v>271</v>
      </c>
      <c r="C279" s="21"/>
      <c r="D279" s="23"/>
      <c r="E279" s="24"/>
      <c r="F279" s="67"/>
      <c r="G279" s="55"/>
      <c r="H279" s="55"/>
      <c r="I279" s="55"/>
      <c r="J279" s="28"/>
      <c r="K279" s="57"/>
      <c r="L279" s="21"/>
      <c r="M279" s="21"/>
      <c r="N279" s="21"/>
      <c r="O279" s="58"/>
      <c r="P279" s="58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  <c r="AH279" s="21"/>
      <c r="AI279" s="21"/>
      <c r="AJ279" s="21"/>
      <c r="AK279" s="21"/>
      <c r="AL279" s="21"/>
      <c r="AM279" s="21"/>
      <c r="AN279" s="21"/>
      <c r="AO279" s="21"/>
      <c r="AP279" s="21"/>
      <c r="AQ279" s="21"/>
      <c r="AR279" s="21"/>
      <c r="AS279" s="21"/>
      <c r="AT279" s="21"/>
      <c r="AU279" s="21"/>
      <c r="AV279" s="21"/>
      <c r="AW279" s="21"/>
      <c r="AX279" s="21"/>
      <c r="AY279" s="21"/>
      <c r="AZ279" s="21"/>
      <c r="BA279" s="21"/>
      <c r="BB279" s="21"/>
      <c r="BC279" s="21"/>
      <c r="BD279" s="21"/>
      <c r="BE279" s="21"/>
      <c r="BF279" s="21"/>
      <c r="BG279" s="21"/>
      <c r="BH279" s="21"/>
      <c r="BI279" s="21"/>
      <c r="BJ279" s="21"/>
      <c r="BK279" s="21"/>
      <c r="BL279" s="21"/>
      <c r="BM279" s="21"/>
      <c r="BN279" s="21"/>
      <c r="BO279" s="21"/>
      <c r="BP279" s="21"/>
      <c r="BQ279" s="21"/>
      <c r="BR279" s="21"/>
      <c r="BS279" s="21"/>
      <c r="BT279" s="21"/>
      <c r="BU279" s="21"/>
      <c r="BV279" s="21"/>
      <c r="BW279" s="21"/>
      <c r="BX279" s="21"/>
      <c r="BY279" s="21"/>
      <c r="BZ279" s="21"/>
      <c r="CA279" s="21"/>
      <c r="CB279" s="21"/>
      <c r="CC279" s="21"/>
      <c r="CD279" s="21"/>
      <c r="CE279" s="21"/>
      <c r="CF279" s="21"/>
      <c r="CG279" s="21"/>
      <c r="CH279" s="21"/>
      <c r="CI279" s="21"/>
      <c r="CJ279" s="21"/>
      <c r="CK279" s="21"/>
      <c r="CL279" s="21"/>
      <c r="CM279" s="21"/>
      <c r="CN279" s="21"/>
      <c r="CO279" s="21"/>
      <c r="CP279" s="21"/>
      <c r="CQ279" s="21"/>
      <c r="CR279" s="21"/>
      <c r="CS279" s="21"/>
      <c r="CT279" s="21"/>
      <c r="CU279" s="21"/>
      <c r="CV279" s="21"/>
    </row>
    <row r="280" spans="1:100" ht="12.6" customHeight="1">
      <c r="A280" s="41"/>
      <c r="B280" s="42"/>
      <c r="C280" s="15"/>
      <c r="D280" s="18"/>
      <c r="E280" s="20"/>
      <c r="F280" s="66"/>
      <c r="G280" s="53"/>
      <c r="H280" s="53"/>
      <c r="I280" s="53"/>
      <c r="J280" s="15"/>
      <c r="K280" s="52"/>
      <c r="L280" s="15"/>
      <c r="M280" s="15"/>
      <c r="N280" s="15"/>
      <c r="O280" s="54"/>
      <c r="P280" s="54"/>
    </row>
    <row r="281" spans="1:100" ht="12.6" customHeight="1">
      <c r="A281" s="43">
        <v>45864</v>
      </c>
      <c r="B281" s="42" t="s">
        <v>272</v>
      </c>
      <c r="C281" s="15" t="s">
        <v>273</v>
      </c>
      <c r="D281" s="18">
        <v>4</v>
      </c>
      <c r="E281" s="20">
        <v>36.855000000000004</v>
      </c>
      <c r="F281" s="70"/>
      <c r="G281" s="53">
        <f t="shared" si="59"/>
        <v>0</v>
      </c>
      <c r="H281" s="53">
        <f t="shared" si="60"/>
        <v>0</v>
      </c>
      <c r="I281" s="53">
        <f t="shared" si="61"/>
        <v>0</v>
      </c>
      <c r="J281" s="15">
        <v>0</v>
      </c>
      <c r="K281" s="52">
        <f t="shared" ref="K281:K282" si="68">$F$305</f>
        <v>0</v>
      </c>
      <c r="L281" s="15">
        <f t="shared" si="63"/>
        <v>0</v>
      </c>
      <c r="M281" s="15">
        <f t="shared" si="64"/>
        <v>0</v>
      </c>
      <c r="N281" s="15">
        <f t="shared" si="65"/>
        <v>0</v>
      </c>
      <c r="O281" s="54">
        <f t="shared" si="66"/>
        <v>0</v>
      </c>
      <c r="P281" s="54"/>
    </row>
    <row r="282" spans="1:100" ht="12.6" customHeight="1">
      <c r="A282" s="43">
        <v>45891</v>
      </c>
      <c r="B282" s="42" t="s">
        <v>274</v>
      </c>
      <c r="C282" s="15" t="s">
        <v>275</v>
      </c>
      <c r="D282" s="18">
        <v>4</v>
      </c>
      <c r="E282" s="20">
        <v>36.855000000000004</v>
      </c>
      <c r="F282" s="70"/>
      <c r="G282" s="53">
        <f t="shared" si="59"/>
        <v>0</v>
      </c>
      <c r="H282" s="53">
        <f t="shared" si="60"/>
        <v>0</v>
      </c>
      <c r="I282" s="53">
        <f t="shared" si="61"/>
        <v>0</v>
      </c>
      <c r="J282" s="15">
        <v>0</v>
      </c>
      <c r="K282" s="52">
        <f t="shared" si="68"/>
        <v>0</v>
      </c>
      <c r="L282" s="15">
        <f t="shared" si="63"/>
        <v>0</v>
      </c>
      <c r="M282" s="15">
        <f t="shared" si="64"/>
        <v>0</v>
      </c>
      <c r="N282" s="15">
        <f t="shared" si="65"/>
        <v>0</v>
      </c>
      <c r="O282" s="54">
        <f t="shared" si="66"/>
        <v>0</v>
      </c>
      <c r="P282" s="54"/>
    </row>
    <row r="283" spans="1:100" ht="12.6" customHeight="1">
      <c r="A283" s="41"/>
      <c r="B283" s="42"/>
      <c r="C283" s="15"/>
      <c r="D283" s="18"/>
      <c r="E283" s="20"/>
      <c r="F283" s="66"/>
      <c r="G283" s="53"/>
      <c r="H283" s="53"/>
      <c r="I283" s="53"/>
      <c r="J283" s="15"/>
      <c r="K283" s="52"/>
      <c r="L283" s="15"/>
      <c r="M283" s="15"/>
      <c r="N283" s="15"/>
      <c r="O283" s="54"/>
      <c r="P283" s="54"/>
    </row>
    <row r="284" spans="1:100" s="10" customFormat="1" ht="12.6" customHeight="1">
      <c r="A284" s="50"/>
      <c r="B284" s="21" t="s">
        <v>276</v>
      </c>
      <c r="C284" s="21"/>
      <c r="D284" s="23"/>
      <c r="E284" s="24"/>
      <c r="F284" s="67"/>
      <c r="G284" s="55"/>
      <c r="H284" s="55"/>
      <c r="I284" s="55"/>
      <c r="J284" s="28"/>
      <c r="K284" s="57"/>
      <c r="L284" s="21"/>
      <c r="M284" s="21"/>
      <c r="N284" s="21"/>
      <c r="O284" s="58"/>
      <c r="P284" s="58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  <c r="AM284" s="21"/>
      <c r="AN284" s="21"/>
      <c r="AO284" s="21"/>
      <c r="AP284" s="21"/>
      <c r="AQ284" s="21"/>
      <c r="AR284" s="21"/>
      <c r="AS284" s="21"/>
      <c r="AT284" s="21"/>
      <c r="AU284" s="21"/>
      <c r="AV284" s="21"/>
      <c r="AW284" s="21"/>
      <c r="AX284" s="21"/>
      <c r="AY284" s="21"/>
      <c r="AZ284" s="21"/>
      <c r="BA284" s="21"/>
      <c r="BB284" s="21"/>
      <c r="BC284" s="21"/>
      <c r="BD284" s="21"/>
      <c r="BE284" s="21"/>
      <c r="BF284" s="21"/>
      <c r="BG284" s="21"/>
      <c r="BH284" s="21"/>
      <c r="BI284" s="21"/>
      <c r="BJ284" s="21"/>
      <c r="BK284" s="21"/>
      <c r="BL284" s="21"/>
      <c r="BM284" s="21"/>
      <c r="BN284" s="21"/>
      <c r="BO284" s="21"/>
      <c r="BP284" s="21"/>
      <c r="BQ284" s="21"/>
      <c r="BR284" s="21"/>
      <c r="BS284" s="21"/>
      <c r="BT284" s="21"/>
      <c r="BU284" s="21"/>
      <c r="BV284" s="21"/>
      <c r="BW284" s="21"/>
      <c r="BX284" s="21"/>
      <c r="BY284" s="21"/>
      <c r="BZ284" s="21"/>
      <c r="CA284" s="21"/>
      <c r="CB284" s="21"/>
      <c r="CC284" s="21"/>
      <c r="CD284" s="21"/>
      <c r="CE284" s="21"/>
      <c r="CF284" s="21"/>
      <c r="CG284" s="21"/>
      <c r="CH284" s="21"/>
      <c r="CI284" s="21"/>
      <c r="CJ284" s="21"/>
      <c r="CK284" s="21"/>
      <c r="CL284" s="21"/>
      <c r="CM284" s="21"/>
      <c r="CN284" s="21"/>
      <c r="CO284" s="21"/>
      <c r="CP284" s="21"/>
      <c r="CQ284" s="21"/>
      <c r="CR284" s="21"/>
      <c r="CS284" s="21"/>
      <c r="CT284" s="21"/>
      <c r="CU284" s="21"/>
      <c r="CV284" s="21"/>
    </row>
    <row r="285" spans="1:100" s="8" customFormat="1" ht="12.6" customHeight="1">
      <c r="A285" s="41"/>
      <c r="B285" s="42"/>
      <c r="C285" s="15"/>
      <c r="D285" s="18"/>
      <c r="E285" s="20"/>
      <c r="F285" s="66"/>
      <c r="G285" s="53"/>
      <c r="H285" s="53"/>
      <c r="I285" s="53"/>
      <c r="J285" s="15"/>
      <c r="K285" s="52"/>
      <c r="L285" s="15"/>
      <c r="M285" s="15"/>
      <c r="N285" s="15"/>
      <c r="O285" s="54"/>
      <c r="P285" s="54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 s="53"/>
      <c r="BN285" s="53"/>
      <c r="BO285" s="53"/>
      <c r="BP285" s="53"/>
      <c r="BQ285" s="53"/>
      <c r="BR285" s="53"/>
      <c r="BS285" s="53"/>
      <c r="BT285" s="53"/>
      <c r="BU285" s="53"/>
      <c r="BV285" s="53"/>
      <c r="BW285" s="53"/>
      <c r="BX285" s="53"/>
      <c r="BY285" s="53"/>
      <c r="BZ285" s="53"/>
      <c r="CA285" s="53"/>
      <c r="CB285" s="53"/>
      <c r="CC285" s="53"/>
      <c r="CD285" s="53"/>
      <c r="CE285" s="53"/>
      <c r="CF285" s="53"/>
      <c r="CG285" s="53"/>
      <c r="CH285" s="53"/>
      <c r="CI285" s="53"/>
      <c r="CJ285" s="53"/>
      <c r="CK285" s="53"/>
      <c r="CL285" s="53"/>
      <c r="CM285" s="53"/>
      <c r="CN285" s="53"/>
      <c r="CO285" s="53"/>
      <c r="CP285" s="53"/>
      <c r="CQ285" s="53"/>
      <c r="CR285" s="53"/>
      <c r="CS285" s="53"/>
      <c r="CT285" s="53"/>
      <c r="CU285" s="53"/>
      <c r="CV285" s="53"/>
    </row>
    <row r="286" spans="1:100" s="8" customFormat="1" ht="12.6" customHeight="1">
      <c r="A286" s="43">
        <v>45694</v>
      </c>
      <c r="B286" s="42" t="s">
        <v>277</v>
      </c>
      <c r="C286" s="15" t="s">
        <v>278</v>
      </c>
      <c r="D286" s="18">
        <v>2</v>
      </c>
      <c r="E286" s="20">
        <v>34.722000000000001</v>
      </c>
      <c r="F286" s="70"/>
      <c r="G286" s="53">
        <f t="shared" si="59"/>
        <v>0</v>
      </c>
      <c r="H286" s="53">
        <f t="shared" si="60"/>
        <v>0</v>
      </c>
      <c r="I286" s="53">
        <f t="shared" si="61"/>
        <v>0</v>
      </c>
      <c r="J286" s="15">
        <v>0</v>
      </c>
      <c r="K286" s="52">
        <f t="shared" ref="K286:K301" si="69">$F$305</f>
        <v>0</v>
      </c>
      <c r="L286" s="15">
        <f t="shared" si="63"/>
        <v>0</v>
      </c>
      <c r="M286" s="15">
        <f t="shared" si="64"/>
        <v>0</v>
      </c>
      <c r="N286" s="15">
        <f t="shared" si="65"/>
        <v>0</v>
      </c>
      <c r="O286" s="54">
        <f t="shared" si="66"/>
        <v>0</v>
      </c>
      <c r="P286" s="54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 s="53"/>
      <c r="BN286" s="53"/>
      <c r="BO286" s="53"/>
      <c r="BP286" s="53"/>
      <c r="BQ286" s="53"/>
      <c r="BR286" s="53"/>
      <c r="BS286" s="53"/>
      <c r="BT286" s="53"/>
      <c r="BU286" s="53"/>
      <c r="BV286" s="53"/>
      <c r="BW286" s="53"/>
      <c r="BX286" s="53"/>
      <c r="BY286" s="53"/>
      <c r="BZ286" s="53"/>
      <c r="CA286" s="53"/>
      <c r="CB286" s="53"/>
      <c r="CC286" s="53"/>
      <c r="CD286" s="53"/>
      <c r="CE286" s="53"/>
      <c r="CF286" s="53"/>
      <c r="CG286" s="53"/>
      <c r="CH286" s="53"/>
      <c r="CI286" s="53"/>
      <c r="CJ286" s="53"/>
      <c r="CK286" s="53"/>
      <c r="CL286" s="53"/>
      <c r="CM286" s="53"/>
      <c r="CN286" s="53"/>
      <c r="CO286" s="53"/>
      <c r="CP286" s="53"/>
      <c r="CQ286" s="53"/>
      <c r="CR286" s="53"/>
      <c r="CS286" s="53"/>
      <c r="CT286" s="53"/>
      <c r="CU286" s="53"/>
      <c r="CV286" s="53"/>
    </row>
    <row r="287" spans="1:100" s="8" customFormat="1" ht="12.6" customHeight="1">
      <c r="A287" s="43">
        <v>45663</v>
      </c>
      <c r="B287" s="42" t="s">
        <v>279</v>
      </c>
      <c r="C287" s="15" t="s">
        <v>278</v>
      </c>
      <c r="D287" s="18">
        <v>2</v>
      </c>
      <c r="E287" s="20">
        <v>34.722000000000001</v>
      </c>
      <c r="F287" s="70"/>
      <c r="G287" s="53">
        <f t="shared" si="59"/>
        <v>0</v>
      </c>
      <c r="H287" s="53">
        <f t="shared" si="60"/>
        <v>0</v>
      </c>
      <c r="I287" s="53">
        <f t="shared" si="61"/>
        <v>0</v>
      </c>
      <c r="J287" s="15">
        <v>0</v>
      </c>
      <c r="K287" s="52">
        <f t="shared" si="69"/>
        <v>0</v>
      </c>
      <c r="L287" s="15">
        <f t="shared" si="63"/>
        <v>0</v>
      </c>
      <c r="M287" s="15">
        <f t="shared" si="64"/>
        <v>0</v>
      </c>
      <c r="N287" s="15">
        <f t="shared" si="65"/>
        <v>0</v>
      </c>
      <c r="O287" s="54">
        <f t="shared" si="66"/>
        <v>0</v>
      </c>
      <c r="P287" s="54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 s="53"/>
      <c r="BN287" s="53"/>
      <c r="BO287" s="53"/>
      <c r="BP287" s="53"/>
      <c r="BQ287" s="53"/>
      <c r="BR287" s="53"/>
      <c r="BS287" s="53"/>
      <c r="BT287" s="53"/>
      <c r="BU287" s="53"/>
      <c r="BV287" s="53"/>
      <c r="BW287" s="53"/>
      <c r="BX287" s="53"/>
      <c r="BY287" s="53"/>
      <c r="BZ287" s="53"/>
      <c r="CA287" s="53"/>
      <c r="CB287" s="53"/>
      <c r="CC287" s="53"/>
      <c r="CD287" s="53"/>
      <c r="CE287" s="53"/>
      <c r="CF287" s="53"/>
      <c r="CG287" s="53"/>
      <c r="CH287" s="53"/>
      <c r="CI287" s="53"/>
      <c r="CJ287" s="53"/>
      <c r="CK287" s="53"/>
      <c r="CL287" s="53"/>
      <c r="CM287" s="53"/>
      <c r="CN287" s="53"/>
      <c r="CO287" s="53"/>
      <c r="CP287" s="53"/>
      <c r="CQ287" s="53"/>
      <c r="CR287" s="53"/>
      <c r="CS287" s="53"/>
      <c r="CT287" s="53"/>
      <c r="CU287" s="53"/>
      <c r="CV287" s="53"/>
    </row>
    <row r="288" spans="1:100" s="8" customFormat="1" ht="12.6" customHeight="1">
      <c r="A288" s="43">
        <v>45668</v>
      </c>
      <c r="B288" s="42" t="s">
        <v>280</v>
      </c>
      <c r="C288" s="15" t="s">
        <v>278</v>
      </c>
      <c r="D288" s="18">
        <v>2</v>
      </c>
      <c r="E288" s="20">
        <v>34.722000000000001</v>
      </c>
      <c r="F288" s="70"/>
      <c r="G288" s="53">
        <f t="shared" si="59"/>
        <v>0</v>
      </c>
      <c r="H288" s="53">
        <f t="shared" si="60"/>
        <v>0</v>
      </c>
      <c r="I288" s="53">
        <f t="shared" si="61"/>
        <v>0</v>
      </c>
      <c r="J288" s="15">
        <v>0</v>
      </c>
      <c r="K288" s="52">
        <f t="shared" si="69"/>
        <v>0</v>
      </c>
      <c r="L288" s="15">
        <f t="shared" si="63"/>
        <v>0</v>
      </c>
      <c r="M288" s="15">
        <f t="shared" si="64"/>
        <v>0</v>
      </c>
      <c r="N288" s="15">
        <f t="shared" si="65"/>
        <v>0</v>
      </c>
      <c r="O288" s="54">
        <f t="shared" si="66"/>
        <v>0</v>
      </c>
      <c r="P288" s="54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 s="53"/>
      <c r="BN288" s="53"/>
      <c r="BO288" s="53"/>
      <c r="BP288" s="53"/>
      <c r="BQ288" s="53"/>
      <c r="BR288" s="53"/>
      <c r="BS288" s="53"/>
      <c r="BT288" s="53"/>
      <c r="BU288" s="53"/>
      <c r="BV288" s="53"/>
      <c r="BW288" s="53"/>
      <c r="BX288" s="53"/>
      <c r="BY288" s="53"/>
      <c r="BZ288" s="53"/>
      <c r="CA288" s="53"/>
      <c r="CB288" s="53"/>
      <c r="CC288" s="53"/>
      <c r="CD288" s="53"/>
      <c r="CE288" s="53"/>
      <c r="CF288" s="53"/>
      <c r="CG288" s="53"/>
      <c r="CH288" s="53"/>
      <c r="CI288" s="53"/>
      <c r="CJ288" s="53"/>
      <c r="CK288" s="53"/>
      <c r="CL288" s="53"/>
      <c r="CM288" s="53"/>
      <c r="CN288" s="53"/>
      <c r="CO288" s="53"/>
      <c r="CP288" s="53"/>
      <c r="CQ288" s="53"/>
      <c r="CR288" s="53"/>
      <c r="CS288" s="53"/>
      <c r="CT288" s="53"/>
      <c r="CU288" s="53"/>
      <c r="CV288" s="53"/>
    </row>
    <row r="289" spans="1:100" s="8" customFormat="1" ht="12.6" customHeight="1">
      <c r="A289" s="43">
        <v>45716</v>
      </c>
      <c r="B289" s="42" t="s">
        <v>281</v>
      </c>
      <c r="C289" s="15" t="s">
        <v>278</v>
      </c>
      <c r="D289" s="18">
        <v>2</v>
      </c>
      <c r="E289" s="20">
        <v>34.722000000000001</v>
      </c>
      <c r="F289" s="70"/>
      <c r="G289" s="53">
        <f t="shared" si="59"/>
        <v>0</v>
      </c>
      <c r="H289" s="53">
        <f t="shared" si="60"/>
        <v>0</v>
      </c>
      <c r="I289" s="53">
        <f t="shared" si="61"/>
        <v>0</v>
      </c>
      <c r="J289" s="15">
        <v>0</v>
      </c>
      <c r="K289" s="52">
        <f t="shared" si="69"/>
        <v>0</v>
      </c>
      <c r="L289" s="15">
        <f t="shared" si="63"/>
        <v>0</v>
      </c>
      <c r="M289" s="15">
        <f t="shared" si="64"/>
        <v>0</v>
      </c>
      <c r="N289" s="15">
        <f t="shared" si="65"/>
        <v>0</v>
      </c>
      <c r="O289" s="54">
        <f t="shared" si="66"/>
        <v>0</v>
      </c>
      <c r="P289" s="54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 s="53"/>
      <c r="BN289" s="53"/>
      <c r="BO289" s="53"/>
      <c r="BP289" s="53"/>
      <c r="BQ289" s="53"/>
      <c r="BR289" s="53"/>
      <c r="BS289" s="53"/>
      <c r="BT289" s="53"/>
      <c r="BU289" s="53"/>
      <c r="BV289" s="53"/>
      <c r="BW289" s="53"/>
      <c r="BX289" s="53"/>
      <c r="BY289" s="53"/>
      <c r="BZ289" s="53"/>
      <c r="CA289" s="53"/>
      <c r="CB289" s="53"/>
      <c r="CC289" s="53"/>
      <c r="CD289" s="53"/>
      <c r="CE289" s="53"/>
      <c r="CF289" s="53"/>
      <c r="CG289" s="53"/>
      <c r="CH289" s="53"/>
      <c r="CI289" s="53"/>
      <c r="CJ289" s="53"/>
      <c r="CK289" s="53"/>
      <c r="CL289" s="53"/>
      <c r="CM289" s="53"/>
      <c r="CN289" s="53"/>
      <c r="CO289" s="53"/>
      <c r="CP289" s="53"/>
      <c r="CQ289" s="53"/>
      <c r="CR289" s="53"/>
      <c r="CS289" s="53"/>
      <c r="CT289" s="53"/>
      <c r="CU289" s="53"/>
      <c r="CV289" s="53"/>
    </row>
    <row r="290" spans="1:100" s="8" customFormat="1" ht="12.6" customHeight="1">
      <c r="A290" s="43">
        <v>45669</v>
      </c>
      <c r="B290" s="15" t="s">
        <v>282</v>
      </c>
      <c r="C290" s="15" t="s">
        <v>283</v>
      </c>
      <c r="D290" s="18">
        <v>3</v>
      </c>
      <c r="E290" s="20">
        <v>24.290999999999997</v>
      </c>
      <c r="F290" s="70"/>
      <c r="G290" s="53">
        <f t="shared" si="59"/>
        <v>0</v>
      </c>
      <c r="H290" s="53">
        <f t="shared" si="60"/>
        <v>0</v>
      </c>
      <c r="I290" s="53">
        <f t="shared" si="61"/>
        <v>0</v>
      </c>
      <c r="J290" s="15">
        <v>0</v>
      </c>
      <c r="K290" s="52">
        <f t="shared" si="69"/>
        <v>0</v>
      </c>
      <c r="L290" s="15">
        <f t="shared" si="63"/>
        <v>0</v>
      </c>
      <c r="M290" s="15">
        <f t="shared" si="64"/>
        <v>0</v>
      </c>
      <c r="N290" s="15">
        <f t="shared" si="65"/>
        <v>0</v>
      </c>
      <c r="O290" s="54">
        <f t="shared" si="66"/>
        <v>0</v>
      </c>
      <c r="P290" s="54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 s="53"/>
      <c r="BN290" s="53"/>
      <c r="BO290" s="53"/>
      <c r="BP290" s="53"/>
      <c r="BQ290" s="53"/>
      <c r="BR290" s="53"/>
      <c r="BS290" s="53"/>
      <c r="BT290" s="53"/>
      <c r="BU290" s="53"/>
      <c r="BV290" s="53"/>
      <c r="BW290" s="53"/>
      <c r="BX290" s="53"/>
      <c r="BY290" s="53"/>
      <c r="BZ290" s="53"/>
      <c r="CA290" s="53"/>
      <c r="CB290" s="53"/>
      <c r="CC290" s="53"/>
      <c r="CD290" s="53"/>
      <c r="CE290" s="53"/>
      <c r="CF290" s="53"/>
      <c r="CG290" s="53"/>
      <c r="CH290" s="53"/>
      <c r="CI290" s="53"/>
      <c r="CJ290" s="53"/>
      <c r="CK290" s="53"/>
      <c r="CL290" s="53"/>
      <c r="CM290" s="53"/>
      <c r="CN290" s="53"/>
      <c r="CO290" s="53"/>
      <c r="CP290" s="53"/>
      <c r="CQ290" s="53"/>
      <c r="CR290" s="53"/>
      <c r="CS290" s="53"/>
      <c r="CT290" s="53"/>
      <c r="CU290" s="53"/>
      <c r="CV290" s="53"/>
    </row>
    <row r="291" spans="1:100" s="8" customFormat="1" ht="12.6" customHeight="1">
      <c r="A291" s="43">
        <v>45632</v>
      </c>
      <c r="B291" s="15" t="s">
        <v>284</v>
      </c>
      <c r="C291" s="15" t="s">
        <v>283</v>
      </c>
      <c r="D291" s="18">
        <v>3</v>
      </c>
      <c r="E291" s="20">
        <v>24.290999999999997</v>
      </c>
      <c r="F291" s="70"/>
      <c r="G291" s="53">
        <f t="shared" si="59"/>
        <v>0</v>
      </c>
      <c r="H291" s="53">
        <f t="shared" si="60"/>
        <v>0</v>
      </c>
      <c r="I291" s="53">
        <f t="shared" si="61"/>
        <v>0</v>
      </c>
      <c r="J291" s="15">
        <v>0</v>
      </c>
      <c r="K291" s="52">
        <f t="shared" si="69"/>
        <v>0</v>
      </c>
      <c r="L291" s="15">
        <f t="shared" si="63"/>
        <v>0</v>
      </c>
      <c r="M291" s="15">
        <f t="shared" si="64"/>
        <v>0</v>
      </c>
      <c r="N291" s="15">
        <f t="shared" si="65"/>
        <v>0</v>
      </c>
      <c r="O291" s="54">
        <f t="shared" si="66"/>
        <v>0</v>
      </c>
      <c r="P291" s="54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 s="53"/>
      <c r="BN291" s="53"/>
      <c r="BO291" s="53"/>
      <c r="BP291" s="53"/>
      <c r="BQ291" s="53"/>
      <c r="BR291" s="53"/>
      <c r="BS291" s="53"/>
      <c r="BT291" s="53"/>
      <c r="BU291" s="53"/>
      <c r="BV291" s="53"/>
      <c r="BW291" s="53"/>
      <c r="BX291" s="53"/>
      <c r="BY291" s="53"/>
      <c r="BZ291" s="53"/>
      <c r="CA291" s="53"/>
      <c r="CB291" s="53"/>
      <c r="CC291" s="53"/>
      <c r="CD291" s="53"/>
      <c r="CE291" s="53"/>
      <c r="CF291" s="53"/>
      <c r="CG291" s="53"/>
      <c r="CH291" s="53"/>
      <c r="CI291" s="53"/>
      <c r="CJ291" s="53"/>
      <c r="CK291" s="53"/>
      <c r="CL291" s="53"/>
      <c r="CM291" s="53"/>
      <c r="CN291" s="53"/>
      <c r="CO291" s="53"/>
      <c r="CP291" s="53"/>
      <c r="CQ291" s="53"/>
      <c r="CR291" s="53"/>
      <c r="CS291" s="53"/>
      <c r="CT291" s="53"/>
      <c r="CU291" s="53"/>
      <c r="CV291" s="53"/>
    </row>
    <row r="292" spans="1:100" s="8" customFormat="1" ht="12.6" customHeight="1">
      <c r="A292" s="43">
        <v>45670</v>
      </c>
      <c r="B292" s="15" t="s">
        <v>285</v>
      </c>
      <c r="C292" s="15" t="s">
        <v>283</v>
      </c>
      <c r="D292" s="18">
        <v>3</v>
      </c>
      <c r="E292" s="20">
        <v>24.290999999999997</v>
      </c>
      <c r="F292" s="70"/>
      <c r="G292" s="53">
        <f t="shared" si="59"/>
        <v>0</v>
      </c>
      <c r="H292" s="53">
        <f t="shared" si="60"/>
        <v>0</v>
      </c>
      <c r="I292" s="53">
        <f t="shared" si="61"/>
        <v>0</v>
      </c>
      <c r="J292" s="15">
        <v>0</v>
      </c>
      <c r="K292" s="52">
        <f t="shared" si="69"/>
        <v>0</v>
      </c>
      <c r="L292" s="15">
        <f t="shared" si="63"/>
        <v>0</v>
      </c>
      <c r="M292" s="15">
        <f t="shared" si="64"/>
        <v>0</v>
      </c>
      <c r="N292" s="15">
        <f t="shared" si="65"/>
        <v>0</v>
      </c>
      <c r="O292" s="54">
        <f t="shared" si="66"/>
        <v>0</v>
      </c>
      <c r="P292" s="54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 s="53"/>
      <c r="BN292" s="53"/>
      <c r="BO292" s="53"/>
      <c r="BP292" s="53"/>
      <c r="BQ292" s="53"/>
      <c r="BR292" s="53"/>
      <c r="BS292" s="53"/>
      <c r="BT292" s="53"/>
      <c r="BU292" s="53"/>
      <c r="BV292" s="53"/>
      <c r="BW292" s="53"/>
      <c r="BX292" s="53"/>
      <c r="BY292" s="53"/>
      <c r="BZ292" s="53"/>
      <c r="CA292" s="53"/>
      <c r="CB292" s="53"/>
      <c r="CC292" s="53"/>
      <c r="CD292" s="53"/>
      <c r="CE292" s="53"/>
      <c r="CF292" s="53"/>
      <c r="CG292" s="53"/>
      <c r="CH292" s="53"/>
      <c r="CI292" s="53"/>
      <c r="CJ292" s="53"/>
      <c r="CK292" s="53"/>
      <c r="CL292" s="53"/>
      <c r="CM292" s="53"/>
      <c r="CN292" s="53"/>
      <c r="CO292" s="53"/>
      <c r="CP292" s="53"/>
      <c r="CQ292" s="53"/>
      <c r="CR292" s="53"/>
      <c r="CS292" s="53"/>
      <c r="CT292" s="53"/>
      <c r="CU292" s="53"/>
      <c r="CV292" s="53"/>
    </row>
    <row r="293" spans="1:100" ht="12.6" customHeight="1">
      <c r="A293" s="43">
        <v>46008</v>
      </c>
      <c r="B293" s="42" t="s">
        <v>286</v>
      </c>
      <c r="C293" s="15" t="s">
        <v>287</v>
      </c>
      <c r="D293" s="18">
        <v>2</v>
      </c>
      <c r="E293" s="20">
        <v>39.555</v>
      </c>
      <c r="F293" s="70"/>
      <c r="G293" s="53">
        <f t="shared" si="59"/>
        <v>0</v>
      </c>
      <c r="H293" s="53">
        <f t="shared" si="60"/>
        <v>0</v>
      </c>
      <c r="I293" s="53">
        <f t="shared" si="61"/>
        <v>0</v>
      </c>
      <c r="J293" s="15">
        <v>0</v>
      </c>
      <c r="K293" s="52">
        <f t="shared" si="69"/>
        <v>0</v>
      </c>
      <c r="L293" s="15">
        <f t="shared" si="63"/>
        <v>0</v>
      </c>
      <c r="M293" s="15">
        <f t="shared" si="64"/>
        <v>0</v>
      </c>
      <c r="N293" s="15">
        <f t="shared" si="65"/>
        <v>0</v>
      </c>
      <c r="O293" s="54">
        <f t="shared" si="66"/>
        <v>0</v>
      </c>
      <c r="P293" s="54"/>
    </row>
    <row r="294" spans="1:100" ht="12.6" customHeight="1">
      <c r="A294" s="43">
        <v>45766</v>
      </c>
      <c r="B294" s="42" t="s">
        <v>288</v>
      </c>
      <c r="C294" s="15" t="s">
        <v>287</v>
      </c>
      <c r="D294" s="18">
        <v>2</v>
      </c>
      <c r="E294" s="20">
        <v>38.655000000000001</v>
      </c>
      <c r="F294" s="70"/>
      <c r="G294" s="53">
        <f t="shared" si="59"/>
        <v>0</v>
      </c>
      <c r="H294" s="53">
        <f t="shared" si="60"/>
        <v>0</v>
      </c>
      <c r="I294" s="53">
        <f t="shared" si="61"/>
        <v>0</v>
      </c>
      <c r="J294" s="15">
        <v>0</v>
      </c>
      <c r="K294" s="52">
        <f t="shared" si="69"/>
        <v>0</v>
      </c>
      <c r="L294" s="15">
        <f t="shared" si="63"/>
        <v>0</v>
      </c>
      <c r="M294" s="15">
        <f t="shared" si="64"/>
        <v>0</v>
      </c>
      <c r="N294" s="15">
        <f t="shared" si="65"/>
        <v>0</v>
      </c>
      <c r="O294" s="54">
        <f t="shared" si="66"/>
        <v>0</v>
      </c>
      <c r="P294" s="54"/>
    </row>
    <row r="295" spans="1:100" ht="12.6" customHeight="1">
      <c r="A295" s="43">
        <v>45679</v>
      </c>
      <c r="B295" s="42" t="s">
        <v>289</v>
      </c>
      <c r="C295" s="15" t="s">
        <v>287</v>
      </c>
      <c r="D295" s="18">
        <v>4</v>
      </c>
      <c r="E295" s="20">
        <v>42.255000000000003</v>
      </c>
      <c r="F295" s="70"/>
      <c r="G295" s="53">
        <f t="shared" si="59"/>
        <v>0</v>
      </c>
      <c r="H295" s="53">
        <f t="shared" si="60"/>
        <v>0</v>
      </c>
      <c r="I295" s="53">
        <f t="shared" si="61"/>
        <v>0</v>
      </c>
      <c r="J295" s="15">
        <v>0</v>
      </c>
      <c r="K295" s="52">
        <f t="shared" si="69"/>
        <v>0</v>
      </c>
      <c r="L295" s="15">
        <f t="shared" si="63"/>
        <v>0</v>
      </c>
      <c r="M295" s="15">
        <f t="shared" si="64"/>
        <v>0</v>
      </c>
      <c r="N295" s="15">
        <f t="shared" si="65"/>
        <v>0</v>
      </c>
      <c r="O295" s="54">
        <f t="shared" si="66"/>
        <v>0</v>
      </c>
      <c r="P295" s="54"/>
    </row>
    <row r="296" spans="1:100" ht="12.6" customHeight="1">
      <c r="A296" s="43">
        <v>45680</v>
      </c>
      <c r="B296" s="42" t="s">
        <v>290</v>
      </c>
      <c r="C296" s="15" t="s">
        <v>287</v>
      </c>
      <c r="D296" s="18">
        <v>4</v>
      </c>
      <c r="E296" s="20">
        <v>38.655000000000001</v>
      </c>
      <c r="F296" s="70"/>
      <c r="G296" s="53">
        <f t="shared" si="59"/>
        <v>0</v>
      </c>
      <c r="H296" s="53">
        <f t="shared" si="60"/>
        <v>0</v>
      </c>
      <c r="I296" s="53">
        <f t="shared" si="61"/>
        <v>0</v>
      </c>
      <c r="J296" s="15">
        <v>0</v>
      </c>
      <c r="K296" s="52">
        <f t="shared" si="69"/>
        <v>0</v>
      </c>
      <c r="L296" s="15">
        <f t="shared" si="63"/>
        <v>0</v>
      </c>
      <c r="M296" s="15">
        <f t="shared" si="64"/>
        <v>0</v>
      </c>
      <c r="N296" s="15">
        <f t="shared" si="65"/>
        <v>0</v>
      </c>
      <c r="O296" s="54">
        <f t="shared" si="66"/>
        <v>0</v>
      </c>
      <c r="P296" s="54"/>
    </row>
    <row r="297" spans="1:100" ht="12.6" customHeight="1">
      <c r="A297" s="43">
        <v>45730</v>
      </c>
      <c r="B297" s="42" t="s">
        <v>291</v>
      </c>
      <c r="C297" s="15" t="s">
        <v>292</v>
      </c>
      <c r="D297" s="18">
        <v>4</v>
      </c>
      <c r="E297" s="20">
        <v>44.955000000000013</v>
      </c>
      <c r="F297" s="70"/>
      <c r="G297" s="53">
        <f t="shared" si="59"/>
        <v>0</v>
      </c>
      <c r="H297" s="53">
        <f t="shared" si="60"/>
        <v>0</v>
      </c>
      <c r="I297" s="53">
        <f t="shared" si="61"/>
        <v>0</v>
      </c>
      <c r="J297" s="15">
        <v>0</v>
      </c>
      <c r="K297" s="52">
        <f t="shared" si="69"/>
        <v>0</v>
      </c>
      <c r="L297" s="15">
        <f t="shared" si="63"/>
        <v>0</v>
      </c>
      <c r="M297" s="15">
        <f t="shared" si="64"/>
        <v>0</v>
      </c>
      <c r="N297" s="15">
        <f t="shared" si="65"/>
        <v>0</v>
      </c>
      <c r="O297" s="54">
        <f t="shared" si="66"/>
        <v>0</v>
      </c>
      <c r="P297" s="54"/>
    </row>
    <row r="298" spans="1:100" ht="12.6" customHeight="1">
      <c r="A298" s="43">
        <v>45702</v>
      </c>
      <c r="B298" s="42" t="s">
        <v>293</v>
      </c>
      <c r="C298" s="15" t="s">
        <v>294</v>
      </c>
      <c r="D298" s="18">
        <v>2</v>
      </c>
      <c r="E298" s="20">
        <v>37.755000000000003</v>
      </c>
      <c r="F298" s="70"/>
      <c r="G298" s="53">
        <f t="shared" si="59"/>
        <v>0</v>
      </c>
      <c r="H298" s="53">
        <f t="shared" si="60"/>
        <v>0</v>
      </c>
      <c r="I298" s="53">
        <f t="shared" si="61"/>
        <v>0</v>
      </c>
      <c r="J298" s="15">
        <v>0</v>
      </c>
      <c r="K298" s="52">
        <f t="shared" si="69"/>
        <v>0</v>
      </c>
      <c r="L298" s="15">
        <f t="shared" si="63"/>
        <v>0</v>
      </c>
      <c r="M298" s="15">
        <f t="shared" si="64"/>
        <v>0</v>
      </c>
      <c r="N298" s="15">
        <f t="shared" si="65"/>
        <v>0</v>
      </c>
      <c r="O298" s="54">
        <f t="shared" si="66"/>
        <v>0</v>
      </c>
      <c r="P298" s="54"/>
    </row>
    <row r="299" spans="1:100" ht="12.6" customHeight="1">
      <c r="A299" s="43">
        <v>45720</v>
      </c>
      <c r="B299" s="42" t="s">
        <v>295</v>
      </c>
      <c r="C299" s="15" t="s">
        <v>294</v>
      </c>
      <c r="D299" s="18">
        <v>3</v>
      </c>
      <c r="E299" s="20">
        <v>37.755000000000003</v>
      </c>
      <c r="F299" s="70"/>
      <c r="G299" s="53">
        <f t="shared" si="59"/>
        <v>0</v>
      </c>
      <c r="H299" s="53">
        <f t="shared" si="60"/>
        <v>0</v>
      </c>
      <c r="I299" s="53">
        <f t="shared" si="61"/>
        <v>0</v>
      </c>
      <c r="J299" s="15">
        <v>0</v>
      </c>
      <c r="K299" s="52">
        <f t="shared" si="69"/>
        <v>0</v>
      </c>
      <c r="L299" s="15">
        <f t="shared" si="63"/>
        <v>0</v>
      </c>
      <c r="M299" s="15">
        <f t="shared" si="64"/>
        <v>0</v>
      </c>
      <c r="N299" s="15">
        <f t="shared" si="65"/>
        <v>0</v>
      </c>
      <c r="O299" s="54">
        <f t="shared" si="66"/>
        <v>0</v>
      </c>
      <c r="P299" s="54"/>
    </row>
    <row r="300" spans="1:100" ht="12.6" customHeight="1">
      <c r="A300" s="43">
        <v>45900</v>
      </c>
      <c r="B300" s="42" t="s">
        <v>296</v>
      </c>
      <c r="C300" s="15" t="s">
        <v>294</v>
      </c>
      <c r="D300" s="18">
        <v>3</v>
      </c>
      <c r="E300" s="20">
        <v>28.71</v>
      </c>
      <c r="F300" s="70"/>
      <c r="G300" s="53">
        <f t="shared" si="59"/>
        <v>0</v>
      </c>
      <c r="H300" s="53">
        <f t="shared" si="60"/>
        <v>0</v>
      </c>
      <c r="I300" s="53">
        <f t="shared" si="61"/>
        <v>0</v>
      </c>
      <c r="J300" s="15">
        <v>0</v>
      </c>
      <c r="K300" s="52">
        <f t="shared" si="69"/>
        <v>0</v>
      </c>
      <c r="L300" s="15">
        <f t="shared" si="63"/>
        <v>0</v>
      </c>
      <c r="M300" s="15">
        <f t="shared" si="64"/>
        <v>0</v>
      </c>
      <c r="N300" s="15">
        <f t="shared" si="65"/>
        <v>0</v>
      </c>
      <c r="O300" s="54">
        <f t="shared" si="66"/>
        <v>0</v>
      </c>
      <c r="P300" s="54"/>
    </row>
    <row r="301" spans="1:100" ht="12.6" customHeight="1">
      <c r="A301" s="43">
        <v>45827</v>
      </c>
      <c r="B301" s="42" t="s">
        <v>297</v>
      </c>
      <c r="C301" s="15" t="s">
        <v>298</v>
      </c>
      <c r="D301" s="18">
        <v>4</v>
      </c>
      <c r="E301" s="20">
        <v>53.91</v>
      </c>
      <c r="F301" s="70"/>
      <c r="G301" s="53">
        <f t="shared" si="59"/>
        <v>0</v>
      </c>
      <c r="H301" s="53">
        <f t="shared" si="60"/>
        <v>0</v>
      </c>
      <c r="I301" s="53">
        <f t="shared" si="61"/>
        <v>0</v>
      </c>
      <c r="J301" s="15">
        <v>0</v>
      </c>
      <c r="K301" s="52">
        <f t="shared" si="69"/>
        <v>0</v>
      </c>
      <c r="L301" s="15">
        <f t="shared" si="63"/>
        <v>0</v>
      </c>
      <c r="M301" s="15">
        <f t="shared" si="64"/>
        <v>0</v>
      </c>
      <c r="N301" s="15">
        <f t="shared" si="65"/>
        <v>0</v>
      </c>
      <c r="O301" s="54">
        <f t="shared" si="66"/>
        <v>0</v>
      </c>
      <c r="P301" s="54"/>
    </row>
    <row r="302" spans="1:100" ht="12.6" customHeight="1">
      <c r="D302" s="7"/>
      <c r="E302" s="8"/>
      <c r="F302" s="8"/>
      <c r="G302" s="53"/>
      <c r="H302" s="53"/>
      <c r="I302" s="53"/>
      <c r="J302" s="15"/>
      <c r="K302" s="52"/>
      <c r="L302" s="53"/>
      <c r="M302" s="53"/>
      <c r="N302" s="53"/>
      <c r="O302" s="53"/>
      <c r="P302" s="53"/>
    </row>
    <row r="303" spans="1:100" ht="12.6" customHeight="1" thickBot="1">
      <c r="D303" s="7"/>
      <c r="E303" s="8"/>
      <c r="F303" s="8"/>
      <c r="G303" s="65">
        <f>SUM(G13:G301)</f>
        <v>0</v>
      </c>
      <c r="H303" s="65">
        <f t="shared" ref="H303:I303" si="70">SUM(H13:H301)</f>
        <v>0</v>
      </c>
      <c r="I303" s="65">
        <f t="shared" si="70"/>
        <v>0</v>
      </c>
      <c r="J303" s="15"/>
      <c r="K303" s="52"/>
      <c r="L303" s="65">
        <f>SUM(L13:L301)</f>
        <v>0</v>
      </c>
      <c r="M303" s="65">
        <f t="shared" ref="M303:N303" si="71">SUM(M13:M301)</f>
        <v>0</v>
      </c>
      <c r="N303" s="65">
        <f t="shared" si="71"/>
        <v>0</v>
      </c>
      <c r="O303" s="53"/>
      <c r="P303" s="53"/>
    </row>
    <row r="304" spans="1:100" ht="12.6" customHeight="1" thickTop="1" thickBot="1">
      <c r="D304" s="7"/>
      <c r="E304" s="8"/>
      <c r="F304" s="8"/>
      <c r="G304" s="53"/>
      <c r="H304" s="53"/>
      <c r="I304" s="53"/>
      <c r="J304" s="15"/>
      <c r="K304" s="52"/>
      <c r="L304" s="53"/>
      <c r="M304" s="53"/>
      <c r="N304" s="53"/>
      <c r="O304" s="53"/>
      <c r="P304" s="53"/>
    </row>
    <row r="305" spans="5:15" ht="12.6" customHeight="1" thickBot="1">
      <c r="E305" s="2" t="s">
        <v>299</v>
      </c>
      <c r="F305" s="9">
        <f>IF(AND(G303&gt;=5000,G303&lt;=10000),10%,IF(AND(G303&gt;10000,G303&lt;=15000),15%,IF(G303&gt;=15000,20%,0%)))</f>
        <v>0</v>
      </c>
      <c r="G305" s="15"/>
      <c r="H305" s="15"/>
      <c r="I305" s="15"/>
      <c r="J305" s="15"/>
      <c r="K305" s="15"/>
      <c r="L305" s="15"/>
      <c r="M305" s="15"/>
      <c r="N305" s="15"/>
      <c r="O305" s="15"/>
    </row>
    <row r="306" spans="5:15" ht="12.6" customHeight="1">
      <c r="E306" s="2"/>
      <c r="G306" s="6"/>
    </row>
    <row r="307" spans="5:15" ht="12.6" customHeight="1">
      <c r="E307" s="2" t="s">
        <v>303</v>
      </c>
      <c r="G307" s="1">
        <f>IF(L303&gt;=1500,0,59.99)</f>
        <v>59.99</v>
      </c>
      <c r="H307" s="1">
        <v>0</v>
      </c>
      <c r="I307" s="1">
        <f>G307+H307</f>
        <v>59.99</v>
      </c>
      <c r="L307" s="1">
        <f>G307</f>
        <v>59.99</v>
      </c>
      <c r="M307" s="1">
        <f t="shared" ref="M307:N307" si="72">H307</f>
        <v>0</v>
      </c>
      <c r="N307" s="1">
        <f t="shared" si="72"/>
        <v>59.99</v>
      </c>
    </row>
    <row r="309" spans="5:15" ht="12.6" customHeight="1">
      <c r="J309" s="2" t="s">
        <v>304</v>
      </c>
      <c r="L309" s="6">
        <f>L303+L307</f>
        <v>59.99</v>
      </c>
      <c r="M309" s="6">
        <f t="shared" ref="M309:N309" si="73">M303+M307</f>
        <v>0</v>
      </c>
      <c r="N309" s="6">
        <f t="shared" si="73"/>
        <v>59.99</v>
      </c>
    </row>
  </sheetData>
  <sheetProtection password="9E58" sheet="1" objects="1" scenarios="1"/>
  <mergeCells count="2">
    <mergeCell ref="L10:O10"/>
    <mergeCell ref="A1:O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Stock Arriving June 2024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2024-05-31T09:38:36Z</dcterms:created>
  <dcterms:modified xsi:type="dcterms:W3CDTF">2024-05-31T10:11:23Z</dcterms:modified>
</cp:coreProperties>
</file>